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C:\Users\Korisnik\Desktop\"/>
    </mc:Choice>
  </mc:AlternateContent>
  <xr:revisionPtr revIDLastSave="0" documentId="8_{EA11E8BA-3B4F-4CDE-9C5C-406F297394DA}" xr6:coauthVersionLast="46" xr6:coauthVersionMax="46" xr10:uidLastSave="{00000000-0000-0000-0000-000000000000}"/>
  <bookViews>
    <workbookView xWindow="-108" yWindow="-108" windowWidth="23256" windowHeight="12576" xr2:uid="{00000000-000D-0000-FFFF-FFFF00000000}"/>
  </bookViews>
  <sheets>
    <sheet name="građevinsko-obrtnički" sheetId="2" r:id="rId1"/>
    <sheet name="Elektrotehnika" sheetId="1" r:id="rId2"/>
    <sheet name="rekapitulacija" sheetId="3" r:id="rId3"/>
  </sheets>
  <definedNames>
    <definedName name="ARMATURE_OPISI__1_1">0</definedName>
    <definedName name="ARMATURE_OPISI_1">0</definedName>
    <definedName name="CIJEVI_1_1">0</definedName>
    <definedName name="CIJEVI_OPISI__1_1">0</definedName>
    <definedName name="CIJEVI_OPISI_1">0</definedName>
    <definedName name="_xlnm.Print_Titles" localSheetId="1">Elektrotehnika!$2:$6</definedName>
    <definedName name="MJERNA_I_SIGURNOSNA_OPREMA_1">0</definedName>
    <definedName name="PLINSKA_STANICA_1">0</definedName>
    <definedName name="_xlnm.Print_Area" localSheetId="1">Elektrotehnika!$A$1:$J$1012</definedName>
    <definedName name="_xlnm.Print_Area" localSheetId="2">rekapitulacija!$A$1:$E$33</definedName>
    <definedName name="POŽARNA_OPREMA_1">0</definedName>
    <definedName name="SANITARNA_ARMATURA_1">0</definedName>
    <definedName name="SOLARNI_KOLEKTORI_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4" i="2" l="1"/>
  <c r="E143" i="2"/>
  <c r="E142" i="2"/>
  <c r="E141" i="2"/>
  <c r="E140" i="2"/>
  <c r="E139" i="2"/>
  <c r="E138" i="2"/>
  <c r="E137" i="2"/>
  <c r="E136" i="2"/>
  <c r="E129" i="2"/>
  <c r="E128" i="2"/>
  <c r="E130" i="2" s="1"/>
  <c r="E167" i="2" s="1"/>
  <c r="E120" i="2"/>
  <c r="E119" i="2"/>
  <c r="E118" i="2"/>
  <c r="E117" i="2"/>
  <c r="E116" i="2"/>
  <c r="E115" i="2"/>
  <c r="E108" i="2"/>
  <c r="E107" i="2"/>
  <c r="E106" i="2"/>
  <c r="E105" i="2"/>
  <c r="E104" i="2"/>
  <c r="E103" i="2"/>
  <c r="E102" i="2"/>
  <c r="E100" i="2"/>
  <c r="E99" i="2"/>
  <c r="E98" i="2"/>
  <c r="E97" i="2"/>
  <c r="E96" i="2"/>
  <c r="E95" i="2"/>
  <c r="E94" i="2"/>
  <c r="E93" i="2"/>
  <c r="E92" i="2"/>
  <c r="E91" i="2"/>
  <c r="E90" i="2"/>
  <c r="E89" i="2"/>
  <c r="E88" i="2"/>
  <c r="E87" i="2"/>
  <c r="E86" i="2"/>
  <c r="E85" i="2"/>
  <c r="E73" i="2"/>
  <c r="E72" i="2"/>
  <c r="E71" i="2"/>
  <c r="E70" i="2"/>
  <c r="E69" i="2"/>
  <c r="E68" i="2"/>
  <c r="E67" i="2"/>
  <c r="E66" i="2"/>
  <c r="E65" i="2"/>
  <c r="E64" i="2"/>
  <c r="E63" i="2"/>
  <c r="E62" i="2"/>
  <c r="E61" i="2"/>
  <c r="E60" i="2"/>
  <c r="H428" i="1"/>
  <c r="H413" i="1"/>
  <c r="H411" i="1"/>
  <c r="H370" i="1"/>
  <c r="H369" i="1"/>
  <c r="H368" i="1"/>
  <c r="H191" i="1"/>
  <c r="H190" i="1"/>
  <c r="H189" i="1"/>
  <c r="E145" i="2" l="1"/>
  <c r="E169" i="2" s="1"/>
  <c r="E121" i="2"/>
  <c r="E165" i="2" s="1"/>
  <c r="E109" i="2"/>
  <c r="E163" i="2" s="1"/>
  <c r="E74" i="2"/>
  <c r="E161" i="2" s="1"/>
  <c r="J819" i="1"/>
  <c r="J826" i="1"/>
  <c r="E171" i="2" l="1"/>
  <c r="E14" i="3" s="1"/>
  <c r="J515" i="1"/>
  <c r="J704" i="1"/>
  <c r="J702" i="1"/>
  <c r="J661" i="1"/>
  <c r="J660" i="1"/>
  <c r="J659" i="1"/>
  <c r="J658" i="1"/>
  <c r="J657" i="1"/>
  <c r="J656" i="1"/>
  <c r="J655" i="1"/>
  <c r="J654" i="1"/>
  <c r="J653" i="1"/>
  <c r="J642" i="1"/>
  <c r="J637" i="1"/>
  <c r="J636" i="1"/>
  <c r="J635" i="1"/>
  <c r="J634" i="1"/>
  <c r="J633" i="1"/>
  <c r="J632" i="1"/>
  <c r="J631" i="1"/>
  <c r="J630" i="1"/>
  <c r="J629" i="1"/>
  <c r="J618" i="1"/>
  <c r="J613" i="1"/>
  <c r="J612" i="1"/>
  <c r="J611" i="1"/>
  <c r="J610" i="1"/>
  <c r="J609" i="1"/>
  <c r="J608" i="1"/>
  <c r="J607" i="1"/>
  <c r="J606" i="1"/>
  <c r="J605" i="1"/>
  <c r="J594" i="1"/>
  <c r="J540" i="1"/>
  <c r="J364" i="1"/>
  <c r="J324" i="1"/>
  <c r="J168" i="1"/>
  <c r="J685" i="1"/>
  <c r="J684" i="1"/>
  <c r="J683" i="1"/>
  <c r="J682" i="1"/>
  <c r="J681" i="1"/>
  <c r="J680" i="1"/>
  <c r="J679" i="1"/>
  <c r="J678" i="1"/>
  <c r="J677" i="1"/>
  <c r="J666" i="1"/>
  <c r="J589" i="1"/>
  <c r="J588" i="1"/>
  <c r="J587" i="1"/>
  <c r="J586" i="1"/>
  <c r="J585" i="1"/>
  <c r="J584" i="1"/>
  <c r="J583" i="1"/>
  <c r="J582" i="1"/>
  <c r="J581" i="1"/>
  <c r="J570" i="1"/>
  <c r="J565" i="1"/>
  <c r="J564" i="1"/>
  <c r="J563" i="1"/>
  <c r="J562" i="1"/>
  <c r="J561" i="1"/>
  <c r="J560" i="1"/>
  <c r="J559" i="1"/>
  <c r="J558" i="1"/>
  <c r="J557" i="1"/>
  <c r="J546" i="1"/>
  <c r="J941" i="1" l="1"/>
  <c r="J491" i="1"/>
  <c r="J493" i="1"/>
  <c r="J486" i="1"/>
  <c r="J487" i="1"/>
  <c r="J414" i="1" l="1"/>
  <c r="J427" i="1" l="1"/>
  <c r="F994" i="1" l="1"/>
  <c r="F993" i="1"/>
  <c r="A993" i="1"/>
  <c r="A1007" i="1" s="1"/>
  <c r="F1004" i="1"/>
  <c r="F1005" i="1"/>
  <c r="F1001" i="1"/>
  <c r="F1002" i="1"/>
  <c r="F1003" i="1"/>
  <c r="F996" i="1"/>
  <c r="F998" i="1"/>
  <c r="F999" i="1"/>
  <c r="F1000" i="1"/>
  <c r="F997" i="1"/>
  <c r="F995" i="1"/>
  <c r="B996" i="1"/>
  <c r="B997" i="1"/>
  <c r="B998" i="1"/>
  <c r="B999" i="1"/>
  <c r="B1000" i="1"/>
  <c r="B1001" i="1"/>
  <c r="B1002" i="1"/>
  <c r="B1003" i="1"/>
  <c r="B1004" i="1"/>
  <c r="B1005" i="1"/>
  <c r="B995" i="1"/>
  <c r="F947" i="1"/>
  <c r="F987" i="1" s="1"/>
  <c r="B947" i="1"/>
  <c r="B949" i="1" s="1"/>
  <c r="J934" i="1"/>
  <c r="J935" i="1"/>
  <c r="F889" i="1"/>
  <c r="F944" i="1" s="1"/>
  <c r="B889" i="1"/>
  <c r="J868" i="1"/>
  <c r="J882" i="1"/>
  <c r="J880" i="1"/>
  <c r="J875" i="1"/>
  <c r="J846" i="1"/>
  <c r="F841" i="1"/>
  <c r="F886" i="1" s="1"/>
  <c r="B841" i="1"/>
  <c r="B848" i="1" s="1"/>
  <c r="J835" i="1"/>
  <c r="A23" i="1"/>
  <c r="A889" i="1" s="1"/>
  <c r="F802" i="1"/>
  <c r="F838" i="1" s="1"/>
  <c r="B802" i="1"/>
  <c r="J797" i="1"/>
  <c r="J785" i="1"/>
  <c r="J772" i="1"/>
  <c r="J762" i="1"/>
  <c r="B804" i="1" l="1"/>
  <c r="B825" i="1"/>
  <c r="B891" i="1"/>
  <c r="B937" i="1"/>
  <c r="A891" i="1"/>
  <c r="A937" i="1"/>
  <c r="B987" i="1"/>
  <c r="A1004" i="1"/>
  <c r="B944" i="1"/>
  <c r="B977" i="1"/>
  <c r="A944" i="1"/>
  <c r="B924" i="1"/>
  <c r="A924" i="1"/>
  <c r="B886" i="1"/>
  <c r="B843" i="1"/>
  <c r="B838" i="1"/>
  <c r="B828" i="1"/>
  <c r="J752" i="1"/>
  <c r="J741" i="1"/>
  <c r="J706" i="1"/>
  <c r="J700" i="1"/>
  <c r="F691" i="1"/>
  <c r="F799" i="1" s="1"/>
  <c r="B691" i="1"/>
  <c r="J489" i="1"/>
  <c r="J490" i="1"/>
  <c r="J492" i="1"/>
  <c r="J494" i="1"/>
  <c r="J495" i="1"/>
  <c r="J496" i="1"/>
  <c r="J497" i="1"/>
  <c r="J498" i="1"/>
  <c r="J499" i="1"/>
  <c r="J500" i="1"/>
  <c r="J488" i="1"/>
  <c r="J516" i="1"/>
  <c r="J532" i="1"/>
  <c r="J533" i="1"/>
  <c r="J534" i="1"/>
  <c r="J535" i="1"/>
  <c r="J536" i="1"/>
  <c r="J537" i="1"/>
  <c r="J538" i="1"/>
  <c r="J539" i="1"/>
  <c r="J541" i="1"/>
  <c r="J922" i="1"/>
  <c r="J911" i="1"/>
  <c r="J521" i="1"/>
  <c r="J944" i="1" l="1"/>
  <c r="J1004" i="1" s="1"/>
  <c r="B708" i="1"/>
  <c r="B799" i="1"/>
  <c r="B693" i="1"/>
  <c r="J127" i="1"/>
  <c r="J471" i="1"/>
  <c r="F434" i="1"/>
  <c r="F688" i="1" s="1"/>
  <c r="B434" i="1"/>
  <c r="F346" i="1"/>
  <c r="F431" i="1" s="1"/>
  <c r="B346" i="1"/>
  <c r="B431" i="1" s="1"/>
  <c r="J688" i="1" l="1"/>
  <c r="J1000" i="1" s="1"/>
  <c r="B615" i="1"/>
  <c r="B639" i="1"/>
  <c r="B591" i="1"/>
  <c r="B567" i="1"/>
  <c r="B663" i="1"/>
  <c r="B543" i="1"/>
  <c r="B688" i="1"/>
  <c r="B518" i="1"/>
  <c r="B468" i="1"/>
  <c r="B350" i="1"/>
  <c r="B416" i="1"/>
  <c r="B381" i="1"/>
  <c r="B376" i="1"/>
  <c r="B388" i="1"/>
  <c r="J429" i="1"/>
  <c r="J413" i="1"/>
  <c r="J411" i="1"/>
  <c r="J406" i="1"/>
  <c r="J403" i="1"/>
  <c r="J401" i="1"/>
  <c r="J374" i="1"/>
  <c r="J371" i="1"/>
  <c r="J372" i="1"/>
  <c r="J370" i="1"/>
  <c r="J365" i="1"/>
  <c r="J366" i="1"/>
  <c r="J363" i="1"/>
  <c r="J305" i="1"/>
  <c r="J313" i="1"/>
  <c r="J287" i="1"/>
  <c r="J288" i="1"/>
  <c r="F180" i="1"/>
  <c r="F275" i="1" s="1"/>
  <c r="J214" i="1"/>
  <c r="F278" i="1"/>
  <c r="F343" i="1" s="1"/>
  <c r="B278" i="1"/>
  <c r="B180" i="1"/>
  <c r="B184" i="1" s="1"/>
  <c r="F177" i="1"/>
  <c r="A28" i="1"/>
  <c r="A37" i="1"/>
  <c r="A38" i="1" s="1"/>
  <c r="A14" i="1"/>
  <c r="A995" i="1" s="1"/>
  <c r="A16" i="1"/>
  <c r="A17" i="1"/>
  <c r="A18" i="1"/>
  <c r="A19" i="1"/>
  <c r="A20" i="1"/>
  <c r="A21" i="1"/>
  <c r="A22" i="1"/>
  <c r="A24" i="1"/>
  <c r="A15" i="1"/>
  <c r="B97" i="1"/>
  <c r="B152" i="1" s="1"/>
  <c r="A802" i="1" l="1"/>
  <c r="A1002" i="1"/>
  <c r="A947" i="1"/>
  <c r="A987" i="1" s="1"/>
  <c r="A1005" i="1"/>
  <c r="A434" i="1"/>
  <c r="A639" i="1" s="1"/>
  <c r="A1000" i="1"/>
  <c r="A97" i="1"/>
  <c r="A152" i="1" s="1"/>
  <c r="A996" i="1"/>
  <c r="A691" i="1"/>
  <c r="A799" i="1" s="1"/>
  <c r="A1001" i="1"/>
  <c r="A180" i="1"/>
  <c r="A269" i="1" s="1"/>
  <c r="A997" i="1"/>
  <c r="A278" i="1"/>
  <c r="A282" i="1" s="1"/>
  <c r="A998" i="1"/>
  <c r="A841" i="1"/>
  <c r="A886" i="1" s="1"/>
  <c r="A1003" i="1"/>
  <c r="A346" i="1"/>
  <c r="A376" i="1" s="1"/>
  <c r="A999" i="1"/>
  <c r="B208" i="1"/>
  <c r="B335" i="1"/>
  <c r="B316" i="1"/>
  <c r="B298" i="1"/>
  <c r="B291" i="1"/>
  <c r="B343" i="1"/>
  <c r="B327" i="1"/>
  <c r="B307" i="1"/>
  <c r="B282" i="1"/>
  <c r="B246" i="1"/>
  <c r="B269" i="1"/>
  <c r="B224" i="1"/>
  <c r="B260" i="1"/>
  <c r="B275" i="1"/>
  <c r="B196" i="1"/>
  <c r="B101" i="1"/>
  <c r="B143" i="1"/>
  <c r="B177" i="1"/>
  <c r="B129" i="1"/>
  <c r="A838" i="1" l="1"/>
  <c r="A825" i="1"/>
  <c r="A101" i="1"/>
  <c r="A591" i="1"/>
  <c r="A615" i="1"/>
  <c r="A949" i="1"/>
  <c r="A663" i="1"/>
  <c r="A543" i="1"/>
  <c r="A567" i="1"/>
  <c r="A518" i="1"/>
  <c r="A196" i="1"/>
  <c r="A184" i="1"/>
  <c r="A468" i="1"/>
  <c r="A804" i="1"/>
  <c r="A260" i="1"/>
  <c r="A350" i="1"/>
  <c r="A431" i="1"/>
  <c r="A316" i="1"/>
  <c r="A693" i="1"/>
  <c r="A416" i="1"/>
  <c r="A708" i="1"/>
  <c r="A291" i="1"/>
  <c r="A381" i="1"/>
  <c r="A327" i="1"/>
  <c r="A688" i="1"/>
  <c r="A828" i="1"/>
  <c r="A388" i="1"/>
  <c r="A343" i="1"/>
  <c r="A224" i="1"/>
  <c r="A246" i="1"/>
  <c r="A129" i="1"/>
  <c r="A177" i="1"/>
  <c r="A208" i="1"/>
  <c r="A843" i="1"/>
  <c r="A848" i="1"/>
  <c r="A143" i="1"/>
  <c r="A275" i="1"/>
  <c r="A307" i="1"/>
  <c r="A298" i="1"/>
  <c r="A977" i="1"/>
  <c r="A335" i="1"/>
  <c r="J244" i="1" l="1"/>
  <c r="J243" i="1"/>
  <c r="J241" i="1"/>
  <c r="J240" i="1"/>
  <c r="J235" i="1"/>
  <c r="J234" i="1"/>
  <c r="J222" i="1"/>
  <c r="J221" i="1"/>
  <c r="J220" i="1"/>
  <c r="J219" i="1"/>
  <c r="J218" i="1"/>
  <c r="J217" i="1"/>
  <c r="J216" i="1"/>
  <c r="J215" i="1"/>
  <c r="J205" i="1"/>
  <c r="J204" i="1"/>
  <c r="J206" i="1"/>
  <c r="J192" i="1"/>
  <c r="J193" i="1"/>
  <c r="J194" i="1"/>
  <c r="J203" i="1"/>
  <c r="J202" i="1"/>
  <c r="J201" i="1"/>
  <c r="J165" i="1"/>
  <c r="J166" i="1"/>
  <c r="J167" i="1"/>
  <c r="J169" i="1"/>
  <c r="J170" i="1"/>
  <c r="J171" i="1"/>
  <c r="J172" i="1"/>
  <c r="J173" i="1"/>
  <c r="J174" i="1"/>
  <c r="J150" i="1"/>
  <c r="J985" i="1" l="1"/>
  <c r="J975" i="1"/>
  <c r="J876" i="1"/>
  <c r="J877" i="1"/>
  <c r="J878" i="1"/>
  <c r="J879" i="1"/>
  <c r="J881" i="1"/>
  <c r="J883" i="1"/>
  <c r="J874" i="1"/>
  <c r="J869" i="1"/>
  <c r="J870" i="1"/>
  <c r="J871" i="1"/>
  <c r="J872" i="1"/>
  <c r="J865" i="1"/>
  <c r="J821" i="1"/>
  <c r="J818" i="1"/>
  <c r="J815" i="1"/>
  <c r="J813" i="1"/>
  <c r="J812" i="1"/>
  <c r="J811" i="1"/>
  <c r="J729" i="1"/>
  <c r="J703" i="1"/>
  <c r="J701" i="1"/>
  <c r="J428" i="1"/>
  <c r="J409" i="1"/>
  <c r="J408" i="1"/>
  <c r="J386" i="1"/>
  <c r="J380" i="1"/>
  <c r="J369" i="1"/>
  <c r="J368" i="1"/>
  <c r="J340" i="1"/>
  <c r="J341" i="1"/>
  <c r="J339" i="1"/>
  <c r="J332" i="1"/>
  <c r="J333" i="1"/>
  <c r="J331" i="1"/>
  <c r="J325" i="1"/>
  <c r="J314" i="1"/>
  <c r="J296" i="1"/>
  <c r="J289" i="1"/>
  <c r="J273" i="1"/>
  <c r="J267" i="1"/>
  <c r="J238" i="1"/>
  <c r="J258" i="1"/>
  <c r="J237" i="1"/>
  <c r="J191" i="1"/>
  <c r="J190" i="1"/>
  <c r="J189" i="1"/>
  <c r="J141" i="1"/>
  <c r="J799" i="1" l="1"/>
  <c r="J1001" i="1" s="1"/>
  <c r="J431" i="1"/>
  <c r="J999" i="1" s="1"/>
  <c r="J838" i="1"/>
  <c r="J1002" i="1" s="1"/>
  <c r="J886" i="1"/>
  <c r="J1003" i="1" s="1"/>
  <c r="J987" i="1"/>
  <c r="J1005" i="1" s="1"/>
  <c r="J177" i="1"/>
  <c r="J996" i="1" s="1"/>
  <c r="J275" i="1"/>
  <c r="J997" i="1" s="1"/>
  <c r="J343" i="1"/>
  <c r="J998" i="1" s="1"/>
  <c r="I1007" i="1" l="1"/>
  <c r="E16" i="3"/>
  <c r="E18" i="3" s="1"/>
  <c r="E19" i="3" s="1"/>
  <c r="E20" i="3" s="1"/>
</calcChain>
</file>

<file path=xl/sharedStrings.xml><?xml version="1.0" encoding="utf-8"?>
<sst xmlns="http://schemas.openxmlformats.org/spreadsheetml/2006/main" count="1301" uniqueCount="667">
  <si>
    <t>INVESTITOR:</t>
  </si>
  <si>
    <t>NARUČITELJ:</t>
  </si>
  <si>
    <t xml:space="preserve">GRAĐEVINA: </t>
  </si>
  <si>
    <t>Pozicija</t>
  </si>
  <si>
    <t>Jed. mjere</t>
  </si>
  <si>
    <t>Količina</t>
  </si>
  <si>
    <t>Jedinična cijena</t>
  </si>
  <si>
    <t>Ukupni iznos</t>
  </si>
  <si>
    <t>SADRŽAJ</t>
  </si>
  <si>
    <t>ELEKTROTEHNIČKI I OSTALI PRIPREMNI RADOVI</t>
  </si>
  <si>
    <t>TRASE ELEKTROTEHNIČKIH INSTALACIJA</t>
  </si>
  <si>
    <t>ELEKTROTEHNIČKE INSTALACIJE I RADOVI</t>
  </si>
  <si>
    <t>Zadatak i njegovo rješenje:</t>
  </si>
  <si>
    <t>-</t>
  </si>
  <si>
    <t>kontakt i koordiniranost sa javnopravnim tijelima te osiguranje i zaštita postojećih ili već izvedenih instalacija javnopravnih tijela</t>
  </si>
  <si>
    <t>mehanička i ina zaštita i osiguranje postojećih ili već izvedenih radova; instalacija, materijala i opreme</t>
  </si>
  <si>
    <t xml:space="preserve">Izvođač je u obvezi  nakon završetka radova o tome izvijestiti sve sudionike građenja, provesti obuku korisnika i primopredaju radova. </t>
  </si>
  <si>
    <t/>
  </si>
  <si>
    <t>kompl.</t>
  </si>
  <si>
    <t>Pregled, ispitivanje i korigiranje dokumentacije u skladu sa zatečenim stanjem</t>
  </si>
  <si>
    <t>otpor izolacije</t>
  </si>
  <si>
    <t>nazivne vrijednosti zaštitne, sklopne i ine opreme</t>
  </si>
  <si>
    <t>UKUPNO</t>
  </si>
  <si>
    <t>Demontiranje elektrotehničke opreme i materijala.</t>
  </si>
  <si>
    <t>Demontiranje provoditi na način da se ista što manje devastira.</t>
  </si>
  <si>
    <t>Demontiranu opremu po demontiranju popisati i nakon svakog radnog dana predati je zapisnički investitoru na daljnje njeno skladištenje, jer je ista njegovo sredstvo.</t>
  </si>
  <si>
    <t>U slučaju da investitor ne želi da preuzme demontranu opremu i materijale, i nadalje mora potpisati zapisnik u kojem se tada to izrijekom navodi te se daje iskaz da izvođač sa njom nadalje može raspolagati prema svojoj volji i potrebi.</t>
  </si>
  <si>
    <t>Za svu opremu koja se definira kao privremeno demontirana jer će se ista ponovno montirati izvođač mora osigurati u skladu sa opremom i primjereno skladištenje, čuvanje i slično,</t>
  </si>
  <si>
    <t>odnosno sve radnje kako bi se oprema zaštitila od mehaničkih i inih oštećenja ili uništenja.</t>
  </si>
  <si>
    <t>- Udaljenost deponije do 20 km.</t>
  </si>
  <si>
    <t>Elektrotehničke instalacije se u slučaju polaganja u cijevima, na kebelskim policama, u PVC i inim cijevima i sl., izvlači iz njih, a kod uzidnog polaganja samo ako je to tehnološki moguće uz ostale planirane radove.</t>
  </si>
  <si>
    <t>Oprema i materijal:</t>
  </si>
  <si>
    <t>m</t>
  </si>
  <si>
    <t>Obrube građevinski obraditi u skladu sa nastalom štetom npr. sa armaturnom mrežicom do razine gletanja.</t>
  </si>
  <si>
    <t>Nakon pripreme sa označavanjem mikrolokacije i da li je, ili nije, pojedini prodor, prodor između različitih požarnih zona, neophodno je označavanje zaprimiti po nadzornom inženjeru.</t>
  </si>
  <si>
    <t>Prodor provoditi u skladu sa tipom materijala u kojem se prodor provodi, primjenom za to specijaliziranog alata, npr vibracione bušilice, bušilice sa krunom, dijamantno bušenje, ... ili ručnim preslaganjem kamena.</t>
  </si>
  <si>
    <t>Obrada prodora bez protupožarnih zahtjeva:</t>
  </si>
  <si>
    <t xml:space="preserve">Poslije izrade prodora, unutar njega položiti krutu elektroinstalacijsku cijev visoke mehaničke otpornosti (1250N/5cm) fiksirajući je primjenjujući cementnu žbuku. </t>
  </si>
  <si>
    <t>jednokomponentnom pištoljskom poliuretanskom pjenom (PU) s ozonskim neutralnim pogonskim plinom za montažu i brtvljenje.</t>
  </si>
  <si>
    <t>Izrada foto dokumentacije svih faza građenja.</t>
  </si>
  <si>
    <t>Fotodokumentirati sve što neće biti vidjvo ili dostupno u tijeku pregleda, primopredaje i/ili tehničkog pregleda.</t>
  </si>
  <si>
    <t>Dokumentirano:</t>
  </si>
  <si>
    <t>elektrotehničke uzemne trase; dubina iskopa, debljina posteljice, položaj kabela i oprema prije zatrpavanja</t>
  </si>
  <si>
    <t>svi prodori</t>
  </si>
  <si>
    <t>Fotografije se moraju izrađivati na način da ih je moguće i naknadno bez greške povezati sa mikrolokacijom predmeta snimanja.</t>
  </si>
  <si>
    <t>Građevinska krpanje izdubljenih zidova i stropova nakon polaganja elektroinstalacijskih PVC cijevi i/ili kabela te ostalih gređevinskih oštečenja nastalih tijekom radova.</t>
  </si>
  <si>
    <t>- za sva dubljenja i izrade utora i prodora po predhodnim specifikacijama</t>
  </si>
  <si>
    <t>Deponiranje na deponij uz ishođenje dokumentacije o sastavu i količini deponiranog materijala</t>
  </si>
  <si>
    <r>
      <t>m</t>
    </r>
    <r>
      <rPr>
        <vertAlign val="superscript"/>
        <sz val="10"/>
        <rFont val="Tahoma"/>
        <family val="2"/>
        <charset val="238"/>
      </rPr>
      <t>3</t>
    </r>
  </si>
  <si>
    <t>Odvoz preostalog neuporabljivog materijala i/ili opreme na deponij sa ishođenjem potvrde o deponiranju u skladu sa količinom i sastavom materijala koji se deponira.</t>
  </si>
  <si>
    <t>Broj odvoza uskladiti sa organizacijom gradilišta, organizacijom građenja i mogučnošću privremenog deponiranja na gradilištu na način da se osigura da je gradilište za cijelo vrijeme građenja redovno čisto i organizirano.</t>
  </si>
  <si>
    <t>DOBAVA i UGRADBA:</t>
  </si>
  <si>
    <t xml:space="preserve">- PVC cijevi : Ø25 </t>
  </si>
  <si>
    <t>- PVC cijevi : Ø25</t>
  </si>
  <si>
    <t>Kanalica je namjenjena nazidnom polaganju, uz opremu i sl., 1J otpor na udarac, od -5°C÷+60°C, ne podržava gorenje, bez halogena.</t>
  </si>
  <si>
    <t>Međusobna udaljenost zidnih nosača je maksimalno 30cm.</t>
  </si>
  <si>
    <t>Konačna izvedba je u IP20 i tome prilagoditi opremu.</t>
  </si>
  <si>
    <t>Nakon pripreme trase sa označavanjem mikrolokacija nosača, neophodno je istu zaprimiti po nadzornom inženjeru.</t>
  </si>
  <si>
    <t>Vruće pocinčane police sa integriranim spojem, spajanje bez vijaka opružnim spojnim elementom, sa zaobljenim rubovima i  poprečnom perforacijom 7x32 mm za ventilaciju kabela.</t>
  </si>
  <si>
    <t>Ugradbu uskladiti sa projektnom dokumentacijom i uputama proizvođača.</t>
  </si>
  <si>
    <t>Prije narudžbe provjeriti na licu mjesta konačnu izmjeru i način ovjesa i u skladu s tim nominirati materijal i opremu.</t>
  </si>
  <si>
    <t>Cijena je za komplet ugradbu po dužnom metru do funkcionalne uporabljivosti te uključuje  dodatnu opremu i materijalu kao što su:</t>
  </si>
  <si>
    <t>Komplet sa dodatnom opremom i materijalima: tiplama, vijcima..</t>
  </si>
  <si>
    <t>nosač za 5 kabela / PVC cijevi (cca. svakih 70cm učvršćenje)</t>
  </si>
  <si>
    <t>nosač za 3 kabela / PVC cijevi (cca. svakih 70cm učvršćenje)</t>
  </si>
  <si>
    <t>nosač za 1 kabel / PVC cijevi (cca. svakih 70cm učvršćenje)</t>
  </si>
  <si>
    <t>Instalaciona PVC kutija za prolaz kabela</t>
  </si>
  <si>
    <t>Nakon označavanja mikrolokacija, neophodno je iste zaprimiti po nadzornom inženjeru.</t>
  </si>
  <si>
    <t>Komplet sa dodatnom opremom i materijalima. Npr. privremenim poklopcima prije žbukanja, trajnim poklopcima nakon spajanja vodiča.</t>
  </si>
  <si>
    <t>- uzidna : Ø60 sa poklopcem</t>
  </si>
  <si>
    <t>Kabel 06/1 kV duž projektiranih trasa.</t>
  </si>
  <si>
    <t>Ugradbu kabela provoditi pridržavajući su uputa danih u projektu (tekstualni i nacrtni), uputa proizvođača te normativnih uputa.</t>
  </si>
  <si>
    <t xml:space="preserve">Npr.: </t>
  </si>
  <si>
    <t>Kod polaganja u zemljanom iskopu, pridržavati se projektom definiranih dubina ugradbe.</t>
  </si>
  <si>
    <t>Tijekom polaganja kabela ispoštivati sigurnosne udaljenosti kabela različitih uporabnih funkcionalnosti kao i naponskih razina.</t>
  </si>
  <si>
    <t>Nije dozvoljeno u jednoj cijevi: polaganje više energetskih izvoda; kabela različitih naponskih razina, različite namjene i slično.</t>
  </si>
  <si>
    <t>Oznake vodiča kabela uskladiti sa zakonskom regulativom i primjenjenog sustava zaštite pri čemu se kod TN-S obvezatno uporabljuje zaštitni vodič, oznaka -J, a kod TN-C bez zaštitnog vodiča i oznake -O.</t>
  </si>
  <si>
    <t>Svi zaštitni vodiči moraju biti žuto zelene boje. Kad su u izvedbi vodiča  moraju biti dodatno mehanički zaštičeni uvlačenjem u PVC cijevi.</t>
  </si>
  <si>
    <t>Prije dobave i ugradbe potrebno je:
- kabele nominirati nadzornom inženjeru
- provesti pripremu za polaganje i trasiranje na licu mjesta, 
- provesti konačnu izmjeru prije narudžbe količina
a sve predhodno prihvaćeno po nadzornom inženjeru.</t>
  </si>
  <si>
    <t xml:space="preserve">U cijenu uračunati i svu dodatnu opremu i materijale koji se uporabljuju tijekom ugradbe, npr. spojnu, vijčanu i slična oprema, OG  obujmice, PVC odstojnici u zemljanom kanalu i sl.. </t>
  </si>
  <si>
    <t>NHXMH, bezhalogena alternativa NYM kabelu: sa zaštitnim vodom kod kabela sa 3 ili 5 vodiča; Bezhalogeni instalacijski kabel 300/500 V, poboljšanih svojstava za slučaj požara;  PVC-om izolirani vodič - 1x, 2x, 3x 4x, 5x, 7x (puni)</t>
  </si>
  <si>
    <t>Kabelski priključak sa ili bez PVC cijevi te potrebne prolazne kutije,  specificirane su zasebno.</t>
  </si>
  <si>
    <t>Dobava, ugradba i spajanje.</t>
  </si>
  <si>
    <t>Izbor platna nije predmet ove stavke.</t>
  </si>
  <si>
    <t>Završna uzidna kutija sa poklopcem i 1p+N+PE sabrinim blokom.</t>
  </si>
  <si>
    <t>Konačnu mikrolokaciju uskladiti na samom terenu u dogovoru investitor/projektant/inženjer gradilišta.</t>
  </si>
  <si>
    <t>EKI - telekomunikacijski kabel, prijenos i obrada podataka</t>
  </si>
  <si>
    <t>Kod polaganja u PVC kabelske trase - kanalice, PVC kanalice i sl., voditi računa da se polažu odvojeno od energetskih kabela odnosno kabela drugoge naponske razine i namjene..</t>
  </si>
  <si>
    <t>Prije dobave i ugradbe potrebno je:</t>
  </si>
  <si>
    <t>- kabele nominirati nadzornom inženjeru</t>
  </si>
  <si>
    <t>- provesti pripremu za polaganje, trasiranje na licu mjesta, a sve predhodno prihvaćeno po nadzornom inženjeru.</t>
  </si>
  <si>
    <t xml:space="preserve">U cijenu uračunati i svu opremu i materijale neophodnu za ugradbu npr. spojnu i pričvrsnu opremu, vijčanu opremu za potrebe učvrščenja na PK trase, OG  obujmice i sl.; </t>
  </si>
  <si>
    <t xml:space="preserve">spojna/nastavna elektrotehničku opremu u uslučaju pojedinačlne kabel trase, dužine koja je veće od proizvodne dužine kabela na bubnju; završnu spojnu, zaštitnu i izolacijeku opreme za priključak na opremu. </t>
  </si>
  <si>
    <t xml:space="preserve">Kabeli za audio/video prijenos </t>
  </si>
  <si>
    <t>EKI - LAN kabel i COAX</t>
  </si>
  <si>
    <t>Kod polaganja na pocinčane kabelske police obvezatno se pridržavati uputa o udaljenosti glavnih energetskih kabela, ispuni trase, njenoj nosivosti i sl..</t>
  </si>
  <si>
    <t>Kod polaganja u PVC kabelske trase - kanalice, voditi računa da se ne polažu različite elektrotehničke instalacije u istoj trasi, da se vodi računa o ispuni trase,  i sl.. ...</t>
  </si>
  <si>
    <t>Svi kabeli u javnim ustanovama te na mjestima okupljanja većeg broja ljudi i na putevima evakuacije moraju biti LSHF, Low Smoke Halgon Free) tj. LSZH,  Low Smoke Zero Halogeni i to je uvijet.</t>
  </si>
  <si>
    <t>U cijenu radova uključiti i prebacivanje/prespajanje kabela i opreme Carneta, te sve ostale moguće potrebne radove, umrežavanja za dovođenje do pune funkcionalnosti sustava (sve u dogovoru sa ovlaštenim osobama Carneta).</t>
  </si>
  <si>
    <t>Prije dobave i ugradbe potrebno je:
- kabele nominirati nadzornom inženjeru
- provesti pripremu za polaganje, trasiranje na licu mjesta,
- provesti konačnu izmjeru prije narudžbe količina 
a sve predhodno prihvaćeno po nadzornom inženjeru.</t>
  </si>
  <si>
    <t xml:space="preserve">U cijenu uračunati i ostalu opremu i materijale neophodnu za ugradbu i spajanje npr. spojnu, pričvrsnu i vijčanu opremu za potrebe učvrščenja, križne i ine spojnice, OG  obujmice i sl.; </t>
  </si>
  <si>
    <t xml:space="preserve">spojna oprema u uslučaju jedinstvene trase dužine veće od proizvodne dužine kabela na bubnju; kabelske završetke i spojni materijal za priključak na opremu. </t>
  </si>
  <si>
    <t>razvodu električne energije do krajnjih trošila</t>
  </si>
  <si>
    <t>Zaštita u ugrađenom funkcionalnom stanju:</t>
  </si>
  <si>
    <t>Ormari neovisno o izvedbi su sa metalnim vratima, obostrane mogućnosti ugradbe sa unutarnjim džepom za sheme, zabravljenjem u više točaka kako se vrata ne bi mogla torziono uvijati, sa dodatnom elzet bravom za kontrolu pristupa.</t>
  </si>
  <si>
    <t>Broj vrata ovisi o broju zasebnih sekcija, npr.: priključni, mjerni, glavni razvodni, razvodni za trošila. Pri čemu pojedine cjeline mogu imati i više vrata. Zasebne funkcionalne cjeline moraju biti međusobno pregrađene.</t>
  </si>
  <si>
    <t>dostaviti radioničke nacrte i jednopolnu shemu na ovjeru nadzornom inženjeru usaglašeno sa stvarno izvedenim radovima kabliranja.</t>
  </si>
  <si>
    <t>U slučaju da se shema razlikuje od projektirane ishoditi pismeno mišljenje projektanta.</t>
  </si>
  <si>
    <t>dostaviti nominaciju i ishoditi suglasnost nadzornog inženjera za planiranu dobavu svih materijala i opreme pojedinačno koja čini ormar kao funkcionalnu cjelinu</t>
  </si>
  <si>
    <t>provesti pripremu za ugradbu, trasiranje mikrolokacije na licu mjesta.</t>
  </si>
  <si>
    <t>Oprema i izvedba prema jednopolnoj shemi pri čemu odabir opreme  mora biti od tipskih cjelina - proizvoda uključno i Cu sabirnice.</t>
  </si>
  <si>
    <t>Ugradba i spajanje provodi se u skladu sa uputamna proizvođača i danih uputa iz projekta.</t>
  </si>
  <si>
    <t>Sustav trajnih oznaka svih dovodnih i odvodnih kabela kao što su PVC prsteni u bojama ili brojevima sa šifrarnikom. ili PVC ugravirane (tip kabela te ime druge priključne točke)</t>
  </si>
  <si>
    <t>Sustav trajnih oznaka svih kabela glavnog razvoda sa PVC pločicama sa ugraviranim napisom: tip kabela i nazivne vrijednosti kabela, oznaka ili ime  priključne točke na drugom kraju kabela.</t>
  </si>
  <si>
    <t>PVC džep sa jednopolnom shemom ormara i shemom razvoda - blok shema, sa svim nazivnim i inim elektrotehničkim vrijednostima. Sheme moraju biti plastificirane i uvezane u neki od PVC sustava uveza.</t>
  </si>
  <si>
    <t>Oprema u ormaru:</t>
  </si>
  <si>
    <t>kom</t>
  </si>
  <si>
    <t xml:space="preserve">Modularna oprema instalacionih rasvjetnih sklopki 16/20A, tipkala 6A, 250 V, 50 Hz, u bijeloj boji, sa PP tehnopolimer okvirom (modul 2 do modul 6) u neutralno bijeloj boji. </t>
  </si>
  <si>
    <t>U cijenu uračunati i svu ostalu opremu, kutiju, nosač i okvir istog proizvođača neophodnu za ugradbu i stavljanje u uporabnu funkciju u skladu sa projektom.</t>
  </si>
  <si>
    <t>Ugradbu i spajanje provoditi u skladu sa uputama proizvođača i uputa iz projektne dokumentacije.</t>
  </si>
  <si>
    <t>Ugradba na visinu 1,1 (m) od poda osim ako u dokumentaciji nije drugačije navedeno.</t>
  </si>
  <si>
    <t>RASVJETNE ARMATURE</t>
  </si>
  <si>
    <t>U cijenu uračunati svu opremu (npr. izvori svjetla, predspojne naprave - elektronske (dimabilne ako je to posebno navedeno), ovjesnu tj. ugradbenu opremu, ... istog proizvođača)</t>
  </si>
  <si>
    <t>Prije dobave:</t>
  </si>
  <si>
    <t>Konačnu mikrolokaciju uskladiti na licu mjesta.</t>
  </si>
  <si>
    <t xml:space="preserve">Komplet sa svim spojnim, montažnim (u skladu sa načinom ugradbe) i vijčanim priborom, priključnim materijalom, elementima i slično do pune uporabne funkcionalnosti. </t>
  </si>
  <si>
    <t>Modularna uzidna priključna EKI te energetska priključna oprema, 230V, 16A</t>
  </si>
  <si>
    <t>Sve sa PP tehnopolimer okvirom (modul 2 do modul 6) u neutralno bijeloj boji.</t>
  </si>
  <si>
    <t>Ugradba na visinu 0,4m od gotovog poda osim ako u tlocrtu nije drugačije naznačeno.</t>
  </si>
  <si>
    <t>- 1x priključnica sa zaštitnim kontaktom 16A, 250V~, 50 Hz,
       sa zaštitom od neželjenog diranja (1-modul)
- 1x RJ-45 priključnica (1-modul), FTP cat.6 (mreža)
- kutija+nosač/okvir M4 u IP55 zaštiti</t>
  </si>
  <si>
    <t>1x modul 6 sa:</t>
  </si>
  <si>
    <t>- 1x HDMI priključnica (2-modul) (veza sa 2M6S1a/2M6S1/2M6S3)
- 1x RJ-45 priključnica (1-modul), FTP cat. 6
  (veza sa 2M6S1a/2M6S1/2M6S3)
- komplet sa kutijom+nosačem+okvirom</t>
  </si>
  <si>
    <t>- 1x RJ-45 priključnica, FTP cat. 6 (1-modul) (mreža)
- 1x USB priključnica (1-modul) (veza sa 2M6S1)
- 1x slijepi modul (1-modul) veza sa spuštenim stropom PVC Ø25
- komplet sa kutijom+nosačem+okvirom</t>
  </si>
  <si>
    <t>- 2x RJ-45 priključnica, FTP cat. 6 (1-modul) (mreža+TK) 
- 1x HDMI priključnica 1.4 (1-modul) (veza sa M6S1-projektor)</t>
  </si>
  <si>
    <t>- 1x RJ-45 priključnica, FTP cat. 6 (1-modul) (veza sa M6S1-projektor)
- 1x RJ-45 priključnica, FTP cat. 6 (1-modul) (veza sa M6S4-pametna ploča)
- 1x USB priključak (1-modul) (veza sa M6S4-pametna ploča)
- komplet sa kutijom+nosačem+okvirom</t>
  </si>
  <si>
    <t>Uključiti i potrebne radove programiranja/umrežavanja sa postojećim sustavom škole.</t>
  </si>
  <si>
    <t>Komplet se sastoji od:</t>
  </si>
  <si>
    <t>19" LED rasvjeta ormara, montaža na vijak ili magnet (komplet sa mikroprekidačem za vrata)</t>
  </si>
  <si>
    <t>prespojna optička ladica opremljena za min. 2x optika, rack, 1U</t>
  </si>
  <si>
    <t>Ethernet switch 24xRJ45, 2xSFP Gigabit Web managed, rack.
Svi RJ45 portovi podržavaju Auto MDI/DI-X funkcija, 8K MAC adresa, VLAN, LED indikatori za port, sistem, link.</t>
  </si>
  <si>
    <t>spojni te montažerski materijal i oprema</t>
  </si>
  <si>
    <t>Elektrotehnika - pregled, mjerenja i ispitivanja</t>
  </si>
  <si>
    <t>Dokumentacija se predaje u 3 (tri) jednakovrijedna kompleta te digitalno na nekom od digitalnih prijenosnih medija.</t>
  </si>
  <si>
    <t>Popis elektrotehničkih instalacija i/ili sustava koji su predmet pregleda, mjerenja i ispitivanja:</t>
  </si>
  <si>
    <t>mišljenje nakon provedenih radnji, samo pozitivno može biti prihvačeno</t>
  </si>
  <si>
    <t>izjavu da su instalacije u skladu sa građevinskom dozvolom tj. sa elektrotehničkom mapom u pogledu jednopolnih i blok shema</t>
  </si>
  <si>
    <t>ovjeriti sve jednopolne i blok sheme kao dokaz jednakovrijednosti sa rezultatima pregleda, mjerenja i ispitivanja</t>
  </si>
  <si>
    <t>Ispitivač dostavlja i ispunjeni:</t>
  </si>
  <si>
    <t>POGONSKI DNEVNIK ELEKTRIČNE INSTALACIJE</t>
  </si>
  <si>
    <t>Izrada - ažuriranje elektrotehničkog glavnog i/ili izvedbenog projekta</t>
  </si>
  <si>
    <t>REKAPITULACIJA PO RADOVIMA</t>
  </si>
  <si>
    <r>
      <t xml:space="preserve">Elektroinstalacione PVC rebraste cijevi za potrebe </t>
    </r>
    <r>
      <rPr>
        <b/>
        <sz val="11"/>
        <color indexed="12"/>
        <rFont val="Calibri"/>
        <family val="2"/>
        <charset val="238"/>
        <scheme val="minor"/>
      </rPr>
      <t>unutarnjeg</t>
    </r>
    <r>
      <rPr>
        <sz val="11"/>
        <color indexed="12"/>
        <rFont val="Calibri"/>
        <family val="2"/>
        <charset val="238"/>
        <scheme val="minor"/>
      </rPr>
      <t xml:space="preserve"> razvoda, </t>
    </r>
  </si>
  <si>
    <r>
      <t>3x1,5mm</t>
    </r>
    <r>
      <rPr>
        <vertAlign val="superscript"/>
        <sz val="11"/>
        <rFont val="Calibri"/>
        <family val="2"/>
        <charset val="238"/>
        <scheme val="minor"/>
      </rPr>
      <t>2</t>
    </r>
  </si>
  <si>
    <r>
      <t>3x2,5mm</t>
    </r>
    <r>
      <rPr>
        <vertAlign val="superscript"/>
        <sz val="11"/>
        <rFont val="Calibri"/>
        <family val="2"/>
        <charset val="238"/>
        <scheme val="minor"/>
      </rPr>
      <t>2</t>
    </r>
  </si>
  <si>
    <r>
      <rPr>
        <b/>
        <sz val="11"/>
        <rFont val="Calibri"/>
        <family val="2"/>
        <charset val="238"/>
        <scheme val="minor"/>
      </rPr>
      <t>1x modul 2 sa:</t>
    </r>
    <r>
      <rPr>
        <sz val="11"/>
        <rFont val="Calibri"/>
        <family val="2"/>
        <charset val="238"/>
        <scheme val="minor"/>
      </rPr>
      <t xml:space="preserve">
</t>
    </r>
    <r>
      <rPr>
        <b/>
        <sz val="11"/>
        <rFont val="Calibri"/>
        <family val="2"/>
        <charset val="238"/>
        <scheme val="minor"/>
      </rPr>
      <t>- M2</t>
    </r>
    <r>
      <rPr>
        <sz val="11"/>
        <rFont val="Calibri"/>
        <family val="2"/>
        <charset val="238"/>
        <scheme val="minor"/>
      </rPr>
      <t>:
- 1x priključnica sa zaštitnim kontaktom 16A, 250V~, 50Hz,
       sa zaštitom od neželjenog diranja (modul 2),
- komplet sa uzidnom kutijom+nosačem+okvirom</t>
    </r>
  </si>
  <si>
    <r>
      <t>1x modul 4 sa:</t>
    </r>
    <r>
      <rPr>
        <sz val="11"/>
        <rFont val="Calibri"/>
        <family val="2"/>
        <charset val="238"/>
        <scheme val="minor"/>
      </rPr>
      <t xml:space="preserve">
</t>
    </r>
    <r>
      <rPr>
        <b/>
        <sz val="11"/>
        <rFont val="Calibri"/>
        <family val="2"/>
        <charset val="238"/>
        <scheme val="minor"/>
      </rPr>
      <t xml:space="preserve">- M4:
- </t>
    </r>
    <r>
      <rPr>
        <sz val="11"/>
        <rFont val="Calibri"/>
        <family val="2"/>
        <charset val="238"/>
        <scheme val="minor"/>
      </rPr>
      <t>2x priključnica sa zaštitnim kontaktom 16A, 250V~,
       50 Hz,  sa zaštitom od neželjenog diranja (modul 2)
- komplet sa uzidnom kutijom+nosačem+okvirom</t>
    </r>
  </si>
  <si>
    <r>
      <t>1x modul 4 sa:
- M4S1 IP55 (WiFi hodnik):</t>
    </r>
    <r>
      <rPr>
        <sz val="11"/>
        <rFont val="Calibri"/>
        <family val="2"/>
        <charset val="238"/>
        <scheme val="minor"/>
      </rPr>
      <t xml:space="preserve">
- 1x priključnica sa zaštitnim kontaktom 16A, 250V~, 50 Hz,
       sa zaštitom od neželjenog diranja (2-modul)</t>
    </r>
  </si>
  <si>
    <t>Troškovnik je rađen osnovom arhitektonske podloge i projektnog zadatka.</t>
  </si>
  <si>
    <t>Sve radnje izvesti uz nazočnost nadzornog inženjera za elektrotehničke radove, a njega je potrebno predhodno upoznati sa planiranim tijekom i dinamikom provedbe, jer se bez njegove prisutnosti ne mogu provoditi ove radnje.</t>
  </si>
  <si>
    <t>nazivne vrijednosti elektroničke instalacije (tip kabela, broj vodiča i nazivni presjek)</t>
  </si>
  <si>
    <t>GLAVNI ELEKTRONIČKI (EKI) RAZVOD - postojeći</t>
  </si>
  <si>
    <t>otpor uzemljivača građevine</t>
  </si>
  <si>
    <t>Izvođač u skladu sa zapisnikom mora nadzornom inženjeru dati na znanje da li se materijali i oprema odvoze na deponij ili skladište u njegovom skladištu.</t>
  </si>
  <si>
    <t>Izvođač u slučaju prihvačanja privremenog skladištenja za to mora imati primjrene uvjete.</t>
  </si>
  <si>
    <t>Izvođač u slučaju dogovora da se oprema deponira, mora po njenom deponiranju dostaviti potvrdu o deponiranju. U cijenu uključiti odvoz na deponij udaljen od mjesta rada do:</t>
  </si>
  <si>
    <t>Nedemontirane instalacije (npr. kabelske uzidne) se obvezatno galvanski izoliraju na način da se svi vodiči međusobno vodljivo povežu i elektrotehnički izoliraju toploskupljajućim izolacijskim materijalima sa smolom.</t>
  </si>
  <si>
    <t>rasvjetne armature različitih tipova (ugradne)</t>
  </si>
  <si>
    <t>instalacioni prekidači rasvjete (obični, izmjenjični, križni, tipkala; ugradna, nadgradna)</t>
  </si>
  <si>
    <t>priključna mjesta prijenosnih trošila neovisno o broju i tipu pojedinačnih priključnica po mikrolokaciji (ugradni, nadgradni)</t>
  </si>
  <si>
    <t>uzidno i/ili nazidno  položenu elektrotehničku instalaciju / po trošilu i jediničnoj duljini od do 9 m</t>
  </si>
  <si>
    <t>uzidno i/ili nazidno  položenu elektrotehničku instalaciju / po trošilu i jediničnoj duljini od do 15 m</t>
  </si>
  <si>
    <t>Zidovi/stropovi - miješane podloge: žbuka, cigla, AB</t>
  </si>
  <si>
    <t>Kod ugradne opreme čija konačna dimenzija ovisi o radioničkim nacrtima, obračun uskladiti sa radioničkim nacrtima.</t>
  </si>
  <si>
    <t>- za instalacijske kutije - modul 4; komplet za građevinu</t>
  </si>
  <si>
    <t>- za instalacijske kutije - modul 6; komplet za građevinu</t>
  </si>
  <si>
    <t>AB zidovi:</t>
  </si>
  <si>
    <r>
      <t>- za elektrotehničke ormare i kutije dim. do 0,9m</t>
    </r>
    <r>
      <rPr>
        <vertAlign val="superscript"/>
        <sz val="10"/>
        <rFont val="Tahoma"/>
        <family val="2"/>
        <charset val="238"/>
      </rPr>
      <t>2</t>
    </r>
    <r>
      <rPr>
        <sz val="10"/>
        <rFont val="Tahoma"/>
        <family val="2"/>
      </rPr>
      <t xml:space="preserve"> i
   dubine do 200mm</t>
    </r>
  </si>
  <si>
    <t>Zidovi - razne podloge (rasuti materijal, cigla, kamen):</t>
  </si>
  <si>
    <t>Izrada prodora uz predhodnu pripremu i označavanje mikrolokacije (kreda i/ili sprej u boji) za potrebe polaganja kabel trasa.</t>
  </si>
  <si>
    <t>Cijev mora biti LSHF odnosno: malodimna, bez halogena, ne smije podržavati gorenje, ne smije imati kapajuće taljenje, ... .</t>
  </si>
  <si>
    <t>Poslije polaganja elektroinstalacijskih cijevi i kabela u njoj, nepopunjeni prostor položene cijevi po cijeloj dužini popuniti  instalacionom</t>
  </si>
  <si>
    <t>AB zidovi/grede i/ili stropovi debljine do 25 cm:</t>
  </si>
  <si>
    <t>Cigleni zidovi do 25 cm:</t>
  </si>
  <si>
    <t>Kameni zidovi do 30 cm:</t>
  </si>
  <si>
    <t>Dokumentacija mora biti provedena na način da se vide karakteristične: mjere - dimenzije, količine ali i mikrolokacije spojnih i inih mjesta tj. svih radnji i mikrolokacija ugradbe opreme koje neće biti naknadno dostupna i vidljiva.</t>
  </si>
  <si>
    <t>Dokumentirane mikrolokacije ne smiju biti naknadno sporne s gledišta gdje i u koje su vrijeme napravljene.</t>
  </si>
  <si>
    <t>elektrotehničke trase koje po okončanju radova, a prije njihovog zatvaranja ili prekrivanja pri čemu neće biti naknadno dostupne i vidljive za kontrolu</t>
  </si>
  <si>
    <t>mikrolokacije i izgled elektrotehničkih spojnih i inih mjesta koji neće biti naknadno dostupne i vidljive</t>
  </si>
  <si>
    <t>Dokumentaciju izrađivati kontinuirano i dostupno nadzornom inženjeru tijekom građenja, a najkasnije prije situiranja tih radova.</t>
  </si>
  <si>
    <t>Dokumentaciju predati isprinatano i uvezano u jednom kompletu te u digitalnom obliku na npr. nakom USB sticku uz ostalu gradilišnu dokumentaciju. Dokumentaciju ovjerava inženjer gradilišta.</t>
  </si>
  <si>
    <r>
      <t xml:space="preserve">TROŠKOVNIK 
</t>
    </r>
    <r>
      <rPr>
        <b/>
        <sz val="9"/>
        <rFont val="Tahoma"/>
        <family val="2"/>
        <charset val="238"/>
      </rPr>
      <t>ELEKTROTEHNIČKI RADOVI</t>
    </r>
  </si>
  <si>
    <t>TROŠKOVNIK GRAĐENJA</t>
  </si>
  <si>
    <t>OPĆI I TEHNIČKI UVJETI I NAPOMENE KOJE SE MORAJU PRIMJENITI TIJEKOM DEFINIRANJA CIJENA TROŠKOVNIČKIH STAVKI</t>
  </si>
  <si>
    <t>A</t>
  </si>
  <si>
    <t>TROŠKOVI GRAĐENJA</t>
  </si>
  <si>
    <t>A.</t>
  </si>
  <si>
    <t>SVJETLOTEHNIKA</t>
  </si>
  <si>
    <t>OVJERA PONUDITELJA GRAĐENJA:</t>
  </si>
  <si>
    <t>Nakon okončanja pregleda, mjerenja i ispitivanja provesti obuku korisnika koja mora biti organizirana u min. dva neuzastopna termina, termina sa međusobnim minimalnim vremenskim odmakom od 7 dana.</t>
  </si>
  <si>
    <t>Opaska: Definirane jedinične cijene uključuju obveze izvođača koje su navedene u A.1.</t>
  </si>
  <si>
    <t xml:space="preserve">Prije narudžbe i ugovaranja pregleda, mjerenja i ispitivanja od za to registrirane pravne osobe, izvođač mora nadzornom inženjeru dostaviti </t>
  </si>
  <si>
    <t>nominaciju tih pravnih subjekata te fizičkih osoba koja će provoditi poslove "pregleda, mjerenja i ispitivanja" za cijelo vrijeme trajanja  građenja.</t>
  </si>
  <si>
    <t>Nakon potvrde / prihvačanja nominacijske liste ispitivača po nadzornom inženjeru, izvođač može navedene poslove ugovoriti, a nominirane osobe početi sa radom.</t>
  </si>
  <si>
    <t>Ispitivač tijekom provedbe ovih poslova mora u skladu sa metodologijom osigurati prisutnost i uvid u te radove nadzornom inženjeru te provoditi i dodatne provjere ako nadzorni inženjer od njega to bude tražio tijekom građenja.</t>
  </si>
  <si>
    <t>Pregled, mjerenja i ispitivanja provoditi u skladu sa uputama i shemama iz projektne dokumentacije, zakonskih i normativnih uputa prema tipu i namjeni građevine i uz obvezatnu uporabu uputa proizvođača ugrađenih materijala i opreme.</t>
  </si>
  <si>
    <t>Tijekom građenja provoditi kontinuirano ove poslove i o njima voditi evidenciju koja se mora predočiti nadzornom inženjeru na uvid.</t>
  </si>
  <si>
    <t>Ispitivač po imenovanju mora dostaviti metodologiju provedbe ovih poslova.</t>
  </si>
  <si>
    <t>Planiranje - organiziranje provedbe funkcionalnog pregleda i ispitivanja</t>
  </si>
  <si>
    <t>Planiranje - organiziranje provedbe probnog rada uz pregled i ispitivanja.</t>
  </si>
  <si>
    <t>Poslovi tijekom građenja vezano za gradilište - iz zakonske regulative:</t>
  </si>
  <si>
    <t>a.</t>
  </si>
  <si>
    <t>b.</t>
  </si>
  <si>
    <t>Opaska: nije potrebno ni "a" ni "b" ako se planom građenja predvidi da će alati biti ručni ili sa aku baterijama bez mogućnosti punjenja tijekom građenja.</t>
  </si>
  <si>
    <t>Dokumentacija kontrole mora biti na gradilištu za cijelo vrijeme građenja dostupna nadzornom inženjeru i inspekijskom nadzoru za to nadležnih institucija.</t>
  </si>
  <si>
    <t>Za sve:</t>
  </si>
  <si>
    <t>B.</t>
  </si>
  <si>
    <t>Ispitivač kao pravna, te od nje imenovana fizička osoba koja je njen zaposlenik, na poslovima pregleda, mjerenja i ispitivanja tijekom građenja</t>
  </si>
  <si>
    <t xml:space="preserve">Odmah po početku građenja, za kontinuiranu provedbu tijekom građenja poslova pregleda, mjerenja i ispitivanja, skračeno "Ispitivač, </t>
  </si>
  <si>
    <t>Stavka je obvezujuća i osnova za početak građenja.</t>
  </si>
  <si>
    <t>Zajedno sa inženjerom gradilišta izraditi projekt NN razvoda za potrebe gradilišta i tijekom građenja ga po potrebi gradilišta redovno mijenjati i dopunjavati.</t>
  </si>
  <si>
    <t>Provedeni NN razvod gradilišta pregledati i provesti potrebna mjerenja i ispitivanja te izraditi protokole za potrebe dokazivanja ispravnosti NN instalacija i opreme te njene dostupnosti tijekom inspekcijskih i inih kontrola. - vezano za a. stavku.</t>
  </si>
  <si>
    <t>Poslovi tijekom građenja vezano za građevinu i dokumentaciju koja se po okančanju građenja kompletira (zasebno specificirano):</t>
  </si>
  <si>
    <t xml:space="preserve">Kontinuirana provedba pregleda, mjerenja i ispitivanja tijekom građenja sa inženjerom gradilišta usklađeno sa dinamikom građenja. svih cjelina radova prije njihovog zatrpavanja, zatvaranja, zaprečavanja i slično, radi provjere tehničke ispravnosti. </t>
  </si>
  <si>
    <t xml:space="preserve">Posebna požnja svih cjelina koje se građevinski zatrpavaju, zatvaraju, zaprečavaju i slično, radi provjere tehničke ispravnosti. </t>
  </si>
  <si>
    <t>Obvezatna provjera da li je inženjer gradilišta napravio fotodokumentaciju. svih ključnih mikropozicija koje neće biti dostupne tijekom naknadnih pregleda i kontrola.</t>
  </si>
  <si>
    <t>Provedba tijekom građenja mjerenja i ispitivanja sukladno tipu elektrotehničkih sustava kao što je to provjera otpora uzemljenja prije konačne sanacije okoliša i ostalo.</t>
  </si>
  <si>
    <t>Tijek provedbe metodologije rada evidentirati u građevinskom dnevniku.</t>
  </si>
  <si>
    <t>Ovo se provodi kontinuirano tijekom građenja. Na kraju troškovnika je dan popis dokumentacije koju Ispitivač sastavlja i dostavlja kao konačni dokument po okončanju građenja, investitoru na daljnje čuvanje i uporabu.</t>
  </si>
  <si>
    <t>Opaska: Definirane jedinične cijene uključuju sve obveze izvođača koje su navedene u A.1.</t>
  </si>
  <si>
    <t>Obračun po m1 izvedenog dubljenja.</t>
  </si>
  <si>
    <t>- uključno do/sa 50x50 mm</t>
  </si>
  <si>
    <t>- uključno do/sa 150x40 mm</t>
  </si>
  <si>
    <t>Dubljenje zidova/stropova bezudarnim alatima uz predhodnu pripremu i označavanje trasa (kreda i/ili sprej u boji) za potrebe polaganja instalacionih cijevi / kabela.</t>
  </si>
  <si>
    <t>- uključno do/sa Ø25</t>
  </si>
  <si>
    <t>- uključno do/sa Ø25 x2</t>
  </si>
  <si>
    <t>- uključno do/sa Ø25 x3</t>
  </si>
  <si>
    <t>- uključno do/sa Ø40</t>
  </si>
  <si>
    <t>Dubljenje zidova/stropova uz predhodnu pripremu i označavanje trasa (kreda i/ili sprej u boji) za potrebe polaganja instalacionih cijevi/kabela.</t>
  </si>
  <si>
    <t>Nakon pripreme podloge sa označavanjem neophodno je oznake zaprimiti po nadzornom inženjeru.</t>
  </si>
  <si>
    <t>Zidovi/stropovi - razne podloge: žbuka, kamen, cigla, AB</t>
  </si>
  <si>
    <t>Dubljenje zidova uz predhodnu pripremu i označavanje mikrolokacije (kreda i/ili sprej u boji), a za potrebe ugradbe opreme.</t>
  </si>
  <si>
    <t>Nakon pripreme sa označavanjem neophodno je oznake zaprimiti po nadzornom inženjeru.</t>
  </si>
  <si>
    <t>Dubljenje provoditi pažljivo sa primjerenom opremom i metodologijom kako bi bilo  što manje naknadnih popravaka / krpanja.</t>
  </si>
  <si>
    <t>Dubljenje provoditi pažljivo sa primjerenom opremom i metodologijom kako bi utori bili primjereni opremi koja se ugrađuje uz što manje naknadnih popravaka / krpanja.</t>
  </si>
  <si>
    <t>Obrube prekomjerne izvedbe, građevinski, strukovno obraditi u skladu sa nastalom štetom npr. sa armaturnom mrežicom i cementnim mortom, a do razine gletanja.</t>
  </si>
  <si>
    <t>Izvedbu krpanja izvesti u skladu sa uputama proizvođača materijala i mikrolokaciji izvedbe.</t>
  </si>
  <si>
    <t>Izvedba do razine gletanja i ličenja.</t>
  </si>
  <si>
    <t xml:space="preserve">Rabiciranje svih oštećenja u zidovima / stropovima i svih spojeva različitih materijala (nastalim elektrotehničkim i građevinskim radovima: izrada utora, prodora, zazidavanja, pilanja...) </t>
  </si>
  <si>
    <t>sa plastičnom mrežicom otpornom na alkalije koja se postavlja utisnuta u sloj cementno-vapnene glet mase.</t>
  </si>
  <si>
    <t>Širina takvih "krpanja" je do 12cm.</t>
  </si>
  <si>
    <t>- PVC cijevi : Ø40</t>
  </si>
  <si>
    <t>- PVC cijevi : Ø50</t>
  </si>
  <si>
    <r>
      <t>Cijev je namjenjena</t>
    </r>
    <r>
      <rPr>
        <b/>
        <sz val="11"/>
        <rFont val="Calibri"/>
        <family val="2"/>
        <charset val="238"/>
        <scheme val="minor"/>
      </rPr>
      <t xml:space="preserve"> polaganju na otvorenom prostoru, te za prijelaz iz unutarnjeg u vanjski prostor za povezivanje opreme na fasadi, krovištu,  u okolišu, a polaganjem na zid, na kabel trase i slično</t>
    </r>
    <r>
      <rPr>
        <sz val="11"/>
        <rFont val="Calibri"/>
        <family val="2"/>
        <charset val="238"/>
        <scheme val="minor"/>
      </rPr>
      <t>,</t>
    </r>
  </si>
  <si>
    <r>
      <t xml:space="preserve">samovračajuća, za min. 320N opterečenje na tlak, min. 2J na -5°C otpor na udarac, od -5°C÷+60°C, ne podržava gorenje, </t>
    </r>
    <r>
      <rPr>
        <u/>
        <sz val="11"/>
        <rFont val="Calibri"/>
        <family val="2"/>
        <charset val="238"/>
        <scheme val="minor"/>
      </rPr>
      <t>bez mikropora</t>
    </r>
    <r>
      <rPr>
        <sz val="11"/>
        <rFont val="Calibri"/>
        <family val="2"/>
        <charset val="238"/>
        <scheme val="minor"/>
      </rPr>
      <t>, UV otporna namjenjena polaganju na otvorenom prostoru.</t>
    </r>
  </si>
  <si>
    <t>Konačna izvedba mora biti u IP54 i tome prilagoditi opremu.</t>
  </si>
  <si>
    <t>- PVC cijevi : Ø25 - proizvodna dužina 2m</t>
  </si>
  <si>
    <t>Na mjestima polaganja dvije ili više paralelnih cijevi može se uporabiti tipska šina-nosač obujmica.</t>
  </si>
  <si>
    <t>Cijev je namjenjena nazidnom polaganju, polaganju na kabel trase, uz opremu i sl., bez halogena, za 750N opterečenje na tlak, 2J otpor na udarac, od -5°C÷+60°C, LSHF</t>
  </si>
  <si>
    <r>
      <t>Cijev je sa uvučenom žicom, namjenjena</t>
    </r>
    <r>
      <rPr>
        <b/>
        <sz val="11"/>
        <rFont val="Calibri"/>
        <family val="2"/>
        <charset val="238"/>
        <scheme val="minor"/>
      </rPr>
      <t xml:space="preserve"> polaganju pod žbuku, u gips kartonskim pregradama, na kabel trase i sl.</t>
    </r>
    <r>
      <rPr>
        <sz val="11"/>
        <rFont val="Calibri"/>
        <family val="2"/>
        <charset val="238"/>
        <scheme val="minor"/>
      </rPr>
      <t xml:space="preserve">, </t>
    </r>
  </si>
  <si>
    <t>samovračajuća, za min. 750N opterečenje na tlak, min. 2J na -5°C otpor na udarac, od -5°C÷+60°C, LSHF - ne podržava gorenje, samogasiva, bez halogena.</t>
  </si>
  <si>
    <t>Komplet sa svom potrebnom spojnom i inom opremom istih karakteristika i istog proizvođača do pune funkcionalne uporabljivosti.</t>
  </si>
  <si>
    <r>
      <t xml:space="preserve">Dobava i ugradba za potrebe </t>
    </r>
    <r>
      <rPr>
        <b/>
        <sz val="11"/>
        <rFont val="Calibri"/>
        <family val="2"/>
        <charset val="238"/>
        <scheme val="minor"/>
      </rPr>
      <t>unutarnjeg</t>
    </r>
    <r>
      <rPr>
        <sz val="11"/>
        <rFont val="Calibri"/>
        <family val="2"/>
        <charset val="238"/>
        <scheme val="minor"/>
      </rPr>
      <t xml:space="preserve"> razvoda elektroinstalacione nazidne ravne PVC cijevi </t>
    </r>
    <r>
      <rPr>
        <b/>
        <sz val="11"/>
        <rFont val="Calibri"/>
        <family val="2"/>
        <charset val="238"/>
        <scheme val="minor"/>
      </rPr>
      <t xml:space="preserve">tkz. PNT cijev. </t>
    </r>
  </si>
  <si>
    <t>zidni nosači, vijčana i ina oprema u svezi nosača istog proizvođača.</t>
  </si>
  <si>
    <r>
      <t>60/</t>
    </r>
    <r>
      <rPr>
        <b/>
        <sz val="11"/>
        <rFont val="Calibri"/>
        <family val="2"/>
        <charset val="238"/>
        <scheme val="minor"/>
      </rPr>
      <t>100</t>
    </r>
    <r>
      <rPr>
        <sz val="11"/>
        <rFont val="Calibri"/>
        <family val="2"/>
        <charset val="238"/>
        <scheme val="minor"/>
      </rPr>
      <t>/1,0 mm, visina x širina x debljina lima - sa pokrovom, zidnim nosačima i vijčanom i inom opremom</t>
    </r>
  </si>
  <si>
    <t>PVC stropni/zidni pričvrsni nosači kabela.</t>
  </si>
  <si>
    <t>ENERGETSKI PRIKLJUČAK i GLAVNI ENERGETSKI RAZVOD</t>
  </si>
  <si>
    <r>
      <t xml:space="preserve">N2XH-J </t>
    </r>
    <r>
      <rPr>
        <sz val="10"/>
        <rFont val="Tahoma"/>
        <family val="2"/>
        <charset val="238"/>
      </rPr>
      <t>1x16mm</t>
    </r>
    <r>
      <rPr>
        <vertAlign val="superscript"/>
        <sz val="10"/>
        <rFont val="Tahoma"/>
        <family val="2"/>
        <charset val="238"/>
      </rPr>
      <t>2</t>
    </r>
  </si>
  <si>
    <r>
      <t>3x4mm</t>
    </r>
    <r>
      <rPr>
        <vertAlign val="superscript"/>
        <sz val="11"/>
        <rFont val="Calibri"/>
        <family val="2"/>
        <charset val="238"/>
        <scheme val="minor"/>
      </rPr>
      <t>2</t>
    </r>
  </si>
  <si>
    <r>
      <t>5x1,5mm</t>
    </r>
    <r>
      <rPr>
        <vertAlign val="superscript"/>
        <sz val="11"/>
        <rFont val="Calibri"/>
        <family val="2"/>
        <charset val="238"/>
        <scheme val="minor"/>
      </rPr>
      <t>2</t>
    </r>
  </si>
  <si>
    <r>
      <t>5x2,5mm</t>
    </r>
    <r>
      <rPr>
        <vertAlign val="superscript"/>
        <sz val="11"/>
        <rFont val="Calibri"/>
        <family val="2"/>
        <charset val="238"/>
        <scheme val="minor"/>
      </rPr>
      <t>2</t>
    </r>
  </si>
  <si>
    <t>N2XCH-J, bezhalogeni energetski i signalni kabel s poboljšanim svojstvima u slučaju požara : sa zaštitnim vodom</t>
  </si>
  <si>
    <r>
      <t>3x2,5mm</t>
    </r>
    <r>
      <rPr>
        <vertAlign val="superscript"/>
        <sz val="10"/>
        <rFont val="Tahoma"/>
        <family val="2"/>
        <charset val="238"/>
      </rPr>
      <t>2</t>
    </r>
  </si>
  <si>
    <t>Telekomunikacijski kabeli</t>
  </si>
  <si>
    <t>TK 59-50 - ... xDSL; ugradba izvan građevine, npr. u zemljanom kanalu</t>
  </si>
  <si>
    <r>
      <t>10x2x0,6mm</t>
    </r>
    <r>
      <rPr>
        <vertAlign val="superscript"/>
        <sz val="10"/>
        <rFont val="Tahoma"/>
        <family val="2"/>
        <charset val="238"/>
      </rPr>
      <t>2</t>
    </r>
    <r>
      <rPr>
        <sz val="10"/>
        <rFont val="Tahoma"/>
        <family val="2"/>
      </rPr>
      <t xml:space="preserve"> </t>
    </r>
  </si>
  <si>
    <t>Telekomunikacijski kabeli bez halogena</t>
  </si>
  <si>
    <r>
      <t>2x2x0,8mm</t>
    </r>
    <r>
      <rPr>
        <vertAlign val="superscript"/>
        <sz val="10"/>
        <rFont val="Tahoma"/>
        <family val="2"/>
        <charset val="238"/>
      </rPr>
      <t>2</t>
    </r>
    <r>
      <rPr>
        <sz val="10"/>
        <rFont val="Tahoma"/>
        <family val="2"/>
      </rPr>
      <t xml:space="preserve"> </t>
    </r>
  </si>
  <si>
    <t>Kabeli za videonadzor</t>
  </si>
  <si>
    <t>S/FTP, LSHF bezhalogeni; LAN kabel s 4 parice, kategorije 6 sa pojedinačnim  zaslonom od Al folije i zajedničkim opletom.</t>
  </si>
  <si>
    <t>AF - Kabeli za zvučnike</t>
  </si>
  <si>
    <r>
      <t>2x1,5 mm</t>
    </r>
    <r>
      <rPr>
        <vertAlign val="superscript"/>
        <sz val="10"/>
        <rFont val="Tahoma"/>
        <family val="2"/>
        <charset val="238"/>
      </rPr>
      <t>2</t>
    </r>
    <r>
      <rPr>
        <sz val="10"/>
        <rFont val="Tahoma"/>
        <family val="2"/>
      </rPr>
      <t xml:space="preserve"> </t>
    </r>
  </si>
  <si>
    <t>TK 58-50 -... xDSL; ugradba u građevini</t>
  </si>
  <si>
    <t>Svi kabeli (u javnim ustanovama/namjene te na mjestima okupljanja većeg broja ljudi te na putevima evakuacije) moraju biti LSHF, Low Smoke Halgon Free) tj. LSZH,  Low Smoke Zero Halogeni i to je uvijet.</t>
  </si>
  <si>
    <t>smještaju i povezivanju elektrotehničke opreme ODSa</t>
  </si>
  <si>
    <t>smještaju i povezivanju elektrotehničke opreme KORISNIKA</t>
  </si>
  <si>
    <t>Elektroenergetski ormar; GRO</t>
  </si>
  <si>
    <t>Ormar je u cijelosti izrađen od elektrotehničkog metala antikorozivno zaštičen prema proizvođačkom rješenju.</t>
  </si>
  <si>
    <t>Kučište GROa sa svom opremom i pripremom za montiranje sklopne i ine opreme.</t>
  </si>
  <si>
    <t>Prva cjelina je za smještaj OMM te je namjenjena opremanju po djelatnicima lokalnog operatora distribucijskog sustava (ODS).</t>
  </si>
  <si>
    <t>Druga cjelina je za smještaj opreme namjenjena potrebama korisnika građevine.</t>
  </si>
  <si>
    <t>Ormari u cijelosti opremljeni u skladu sa namjenom, opremom i elektrotehničkoj regulativi ali i u pogledu dozvoljenih razmaka i stavljanjem izvan dohvata ruku (unutarnje pregrade, pokrovi,...),</t>
  </si>
  <si>
    <t>montažnim pločama za opremu, montažnim pločama za opremu, nosačima opreme, demontažnim držačima i stegama kabela na dovodu-odvodu, nosačima - trasama kabela,  uvodnicama, sabirnicama, a poglavito svim N i PE /PEN u skladu sa shemama i ostalim potrebitim.</t>
  </si>
  <si>
    <t>Dobavu i ugradbu provoditi pridržavajući su uputa danih u projektu (tekstualni i nacrtni), uputa proizvođača te normativnih uputa iz zakonske regulative.</t>
  </si>
  <si>
    <t>Prilikom isporuke, a najkasnije prije puštanja pod napon dostaviti kompletnu dokumentaciju ormara sa ispitnim listom ormara koja se sastoji od minimalno:</t>
  </si>
  <si>
    <t xml:space="preserve">popis opreme; ovjerena jednopolna i blok shema po projektantu, izrađivaču ormara a nakon ispitivanja instalacija i ispitivaču; protokola pregleda, mjerenja i ispitivanja; </t>
  </si>
  <si>
    <t>fotografija nakon opremanja sa i bez pokrova i sa zatvorenim vratima.</t>
  </si>
  <si>
    <t>U cijenu uključiti dodatni trošak izvođača vezan za tijek prelociranja OMM iz demontiranog ormara u ovaj novi.</t>
  </si>
  <si>
    <t>DOBAVA, UGRADBA i SPAJANJA:</t>
  </si>
  <si>
    <t>ELEKTRO ENERGETSKI ORMARI</t>
  </si>
  <si>
    <t>Opaska:</t>
  </si>
  <si>
    <t>Definirane jedinične cijene uključuju sve obveze izvođača koje su navedene u A.1.</t>
  </si>
  <si>
    <t>(G)RO, općenito, su funkcionalne cjeline koje se sastoje od kučišta raznih izvedbi i materijala te u njemu montirane opreme međusobno povezane u skladu sa zahtjevima građevine, trošila te strukovne regulative, a kao cjelina namjenjeni su:</t>
  </si>
  <si>
    <t>Okov vrata mora osigurati otvaranje vrata za 180° bez torzije vrata.</t>
  </si>
  <si>
    <t>Sustav označavanja ormara sa: oznakom ormara iz projekta, proizvođača i sastavljača ormara kao funkcionalne cjeline; oznake opasnosti, pristupa, primjenjen sustav razvoda; oznake svih signalnih i manipulativnih i inih elemenata na vratima,... .</t>
  </si>
  <si>
    <t>Konačne dimenzije, broj vrata, otvori za kontrolu brojila OMM, okovi i ostalo, odredit će se kroz radionički nacrt.</t>
  </si>
  <si>
    <r>
      <t xml:space="preserve">Kompletno ožičenje ormara izvesti sa kabelima </t>
    </r>
    <r>
      <rPr>
        <u/>
        <sz val="11"/>
        <rFont val="Calibri"/>
        <family val="2"/>
        <charset val="238"/>
        <scheme val="minor"/>
      </rPr>
      <t xml:space="preserve"> LS0H karakteristike.</t>
    </r>
  </si>
  <si>
    <t xml:space="preserve">U cijeni je i ostali potrošni elektrotehnički te ostali materijali i oprema kao što su:  tuljci, stopice, izolacijske kape i kabelski </t>
  </si>
  <si>
    <t>završetci, vijčana oprema, elektrotehnička spojna i pričvrsna oprema, sabirnice, zaštite na krajevima sabirnica, redne izlazne stezaljke (L1, L2, L3, N, PE, kabelski kanali, vezice, zaštitni pokrovi</t>
  </si>
  <si>
    <t>..., a sve za dovođenje ormara do pune uporabne funkcionalnosti sa dole navedenom opremom.</t>
  </si>
  <si>
    <t>Ampula sa aktivnom otopinom za automatsko gašenje požara klasa A, B, C, F i električnih uređaja, 580ml, -20C°÷70C°. Aktiviranje na 84°C. Približne dimenzije: 37,7 x 11,2 x 9 cm.</t>
  </si>
  <si>
    <t>3p prekidač 16kA 20A/C</t>
  </si>
  <si>
    <t>3p+NPE katodni odvodnik prenapona tip 1+2; Iimp=50kA (10/350 µs), Imax=50kA (8/20 µs) Up &lt;1,3kV</t>
  </si>
  <si>
    <t>3p kompaktni prekidač 160A/25kA(400V AC), termičko podešenje 0,8÷1 In, fiksni magnetski isklop 10 In, 230V naponski okidač, pomoćni kontakti</t>
  </si>
  <si>
    <t>LED indikator (zelena) ugradba na DIN šinu 230V</t>
  </si>
  <si>
    <t>1p prekidač 10kA 6A/B</t>
  </si>
  <si>
    <t xml:space="preserve">1p prekidač 10kA 10A/B </t>
  </si>
  <si>
    <t xml:space="preserve">1p prekidač 10kA 16A/B  </t>
  </si>
  <si>
    <t xml:space="preserve">1p prekidač 10kA 20A/B  </t>
  </si>
  <si>
    <t>vremenska sklopka-uklopni sat 16A sa npr. 28 programa</t>
  </si>
  <si>
    <t>Ormar je ugradne / uzidne izvedbe.</t>
  </si>
  <si>
    <t>cca. (300x1400x135mm) + (600x1400x135mm) (širina x visina x dubina)</t>
  </si>
  <si>
    <t>Predvidljiva min. ukupna vanjska dimenzija cjelokupnog ormara je:</t>
  </si>
  <si>
    <t>Sa dvije funkcionalne cjeline sa zasebnim metalnim neprozirnim vratima i džepom za dokumentaciju.</t>
  </si>
  <si>
    <t>Jedna funkcionalna cjeline sa jednim metalnim neprozirnim vratima i džepom za dokumentaciju.</t>
  </si>
  <si>
    <t>Konačne dimenzije, broj vrata, okovi i ostalo, odredit će se kroz radionički nacrt.</t>
  </si>
  <si>
    <t>cca. (400x600x90mm) (širina x visina x dubina)</t>
  </si>
  <si>
    <t>Iz radioničkog nacrta se mora vidjeti konačna dispozicija opreme te kod GRO i ERO 100% rezerve na dovodnoj strani, a kod svih xROa i 20-30% rezerve na odvodnoj strani ormara.</t>
  </si>
  <si>
    <t>Elektroenergetski ormar sustava izjednačenja potencijala; GRO/IP-01</t>
  </si>
  <si>
    <t>Kučište GRO/IP-01 sa svom opremom i pripremom za montiranje sklopne i ine opreme.</t>
  </si>
  <si>
    <t>cca. (400x460x150mm) (širina x visina x dubina)</t>
  </si>
  <si>
    <t>min. IP30</t>
  </si>
  <si>
    <t>250 A sabirnički Cu sustav za prihvat dovodnog i odvodnog  Cu 50mm2 užeta, te do 10 odvoda kabelskih vodiča 16÷25mm2.</t>
  </si>
  <si>
    <t>uzidna ugradba - IP20; svi su sa LED tinjalicom</t>
  </si>
  <si>
    <t>modul 2 sa: 1x obični prekidač (modul-2)</t>
  </si>
  <si>
    <t>modul 2 sa: 1x izmjenični prekidač (modul-2)</t>
  </si>
  <si>
    <t>modul 3 sa: 3x obična prekidača (modul 1)</t>
  </si>
  <si>
    <t>uzidna ugradba - IP55; svi su sa LED tinjalicom</t>
  </si>
  <si>
    <t>Napomena: Ne zaboraviti u jedinične cijene uključiti sve navedeno pod predhodnim opisima za elektro energetske ormare.</t>
  </si>
  <si>
    <t>Ugradna rasvjetna armatura u gips kartonski strop</t>
  </si>
  <si>
    <t>Po proizvođaču namjenjeno za školske učionice i druge radne prostore.</t>
  </si>
  <si>
    <t>Izmjenjiva modularna LED tehnologija izvora svjetla.</t>
  </si>
  <si>
    <t>Po proizvođaču namjenjeno za školske učionice - rasvjeta zidne radne ploče.</t>
  </si>
  <si>
    <t>Rasvjetna armatura sa kontrolom svestranog blještanja pomoću tamnog mikroprizmatičnog difuzora za svjetlosnu distribuciju bez blještanja.</t>
  </si>
  <si>
    <t>Kućište rasvjetne armature izrađeno od čeličnog lima, prevučeno poliesterskom smolom završne bijele boje.</t>
  </si>
  <si>
    <t>Simetrična krivilja rasvjetljenosti.</t>
  </si>
  <si>
    <t>Asimetrična krivilja rasvjetljenosti.</t>
  </si>
  <si>
    <t>Kromaticitet tolerancija MacAdam: 3</t>
  </si>
  <si>
    <t>Po proizvođaču namjenjeno za komunikacijske puteve i stubište javnih građevina.</t>
  </si>
  <si>
    <t>Izlazni svjetlosni tok ≥ 3600 lm
Efikasnost svjetiljke najmanje 100 lm/W
Faktor snage&gt; = 0,95
Temperatura boje svjetla 4000K
Uzvrat boje: Ra&gt;83
UGR &lt; 19
Životni vijek: 50.000 h L80B20 ili bolje</t>
  </si>
  <si>
    <t>Stupanj zaštite minimalno IP20
Klasa zaštite I
Otpornost na udarce minimalno IK05
Dimenzije svjetiljke cca. 300 x 1200 x 80 mm.</t>
  </si>
  <si>
    <t>Stupanj zaštite minimalno IP20
Klasa zaštite I
Otpornost na udarce minimalno IK03
Dimenzije svjetiljke cca. 900 x 78 x 80 mm.</t>
  </si>
  <si>
    <t>Po proizvođaču namjenjeno za vanjske komunikacijske puteve,  stubište, sanitarne prostore javnih građevina.</t>
  </si>
  <si>
    <t>Kućište rasvjetne armature izrađeno od polikarbonata za otežane uvjete okoliša, završne bijele boje, UV stabilna.</t>
  </si>
  <si>
    <t>Izlazni svjetlosni tok ≥ 2100 lm
Efikasnost svjetiljke najmanje 90 lm/W
Faktor snage&gt; = 0,95
Temperatura boje svjetla 4000K
Uzvrat boje: Ra&gt;80
UGR &lt; 19
Životni vijek: 50.000 h L80B20 ili bolje</t>
  </si>
  <si>
    <t>Stupanj zaštite minimalno IP65
Klasa zaštite I
Otpornost na udarce minimalno IK07
Za temperature okoliša od -25°C do +40°C.
Dimenzije svjetiljke cca. Fi 330 mm.</t>
  </si>
  <si>
    <t>Nadgradna rasvjetna armatura sa senzorom pokreta.</t>
  </si>
  <si>
    <t>SIGURNOSNA - PANIK RASVJETA</t>
  </si>
  <si>
    <t>Sa akumulatorom za 3h.</t>
  </si>
  <si>
    <t>Izlazni svjetlosni tok ≥ 140 lm</t>
  </si>
  <si>
    <t>Radi u trajnom spoju.</t>
  </si>
  <si>
    <t>Izlazni svjetlosni tok ≥ 125 lm</t>
  </si>
  <si>
    <t>Svjetiljka ima autotest funkciju ispravnosti s LED statusnom diodom.</t>
  </si>
  <si>
    <t>Životnog vijeka 50 000 h pri 25°C</t>
  </si>
  <si>
    <t>Stupanj zaštite minimalno IP65
Otpornost na udarce minimalno IK03
Za temperature okoliša od cca. +10°C do najmanje +40°C.</t>
  </si>
  <si>
    <t>Sigurnosna rasvjetna armatura - nadgradna zidna piktogramska LED rasvjetna armatura</t>
  </si>
  <si>
    <t>Kućište rasvjetne armature izrađeno od polikarbonata za otežane uvjete okoliša, završne bijele boje.</t>
  </si>
  <si>
    <t>Sigurnosna rasvjetna armatura - ugradna u gips kartonske stropove LED rasvjetne armature</t>
  </si>
  <si>
    <t xml:space="preserve">LED rasvjetna armatura za označavanje puteva evakuacije sa  vidljivošću piktograma najmanje 25m. </t>
  </si>
  <si>
    <t>LED rasvjetna armatura za osvjetljenje otvorenih područja s najmanje 0,5 lx .</t>
  </si>
  <si>
    <t>Radi u pripravnom spoju.</t>
  </si>
  <si>
    <t>Stupanj zaštite minimalno IP20
Otpornost na udarce minimalno IK03
Za temperature okoliša od cca. +10°C do najmanje +40°C.</t>
  </si>
  <si>
    <t>SUSTAVI ZAŠTITNIH INSTALACIJA</t>
  </si>
  <si>
    <t>ZAVRŠNI  RADOVI TE OKONČANJE PREGLEDA, MJERENJA I ISPITIVANJA</t>
  </si>
  <si>
    <r>
      <rPr>
        <b/>
        <sz val="11"/>
        <rFont val="Calibri"/>
        <family val="2"/>
        <charset val="238"/>
        <scheme val="minor"/>
      </rPr>
      <t>2x modul 6 sa:</t>
    </r>
    <r>
      <rPr>
        <sz val="11"/>
        <rFont val="Calibri"/>
        <family val="2"/>
        <charset val="238"/>
        <scheme val="minor"/>
      </rPr>
      <t xml:space="preserve">
</t>
    </r>
    <r>
      <rPr>
        <b/>
        <sz val="11"/>
        <rFont val="Calibri"/>
        <family val="2"/>
        <charset val="238"/>
        <scheme val="minor"/>
      </rPr>
      <t>- 2M6S1: (radno mjesto profesora)</t>
    </r>
    <r>
      <rPr>
        <sz val="11"/>
        <rFont val="Calibri"/>
        <family val="2"/>
        <charset val="238"/>
        <scheme val="minor"/>
      </rPr>
      <t xml:space="preserve">
- 3x priključnica sa zaštitnim kontaktom 16A, 250V~,
        50 Hz, sa zaštitom od neželjenog diranja (modul 2)</t>
    </r>
  </si>
  <si>
    <t>Uređaj za automatsko upravljanje AUTOMAT ZA ŠKOLSKO ZVONO</t>
  </si>
  <si>
    <t>podešavanje dužine vremena zvonjenja, dugoročno isključivanje (za vrijeme raspusta )</t>
  </si>
  <si>
    <t>uključena nadžbukna kutija + automat, uvodnice, kabel za napajanje</t>
  </si>
  <si>
    <t>omogućeno trajno isključivanje ručno, mogućnost ručnog i automatskog zvonjenja</t>
  </si>
  <si>
    <t>cca. 46 memorijskih mjesta, dnevno i tjedno programiranje (tjedni - samoponavljajuće za slijedeća razdoblja)</t>
  </si>
  <si>
    <t>Uz automat isporučuju se upute na hrvatskom jeziku.</t>
  </si>
  <si>
    <t>DOBAVA, UGRADBA, SPAJANJA,..., do uporabne funkcionalnosti</t>
  </si>
  <si>
    <t>PRIKLJUČNICE I OSTALA ELEKTRO ENERGETSKA OPREMA</t>
  </si>
  <si>
    <t>PRIKLJUČNICE I OSTALA OPREMA ELEKTRONIČKIH KOMUNIKACIJA</t>
  </si>
  <si>
    <t>Izrađen od elektrotehničkog PVCa otpornog na atmosferlije (UV, temperaturu okoliša) za uzidnu ugradbu u IP44 zaštiti.</t>
  </si>
  <si>
    <t>Opći dio:</t>
  </si>
  <si>
    <t>Prije dobave, ugradbe i elektrotehničkog spajanja potrebno je uključiti u jediničnu cijenu i provesti slijedeće:</t>
  </si>
  <si>
    <t>Potrebno je uključiti u vrijednosti jediničnih cijena i provedbu slijedećih opisa koji su povezani za elektro energetskim ormarima:</t>
  </si>
  <si>
    <t>Uvjeti priključenja - PRIKLJUČNA TOČKA.</t>
  </si>
  <si>
    <t>Ormar po proizvođaču opremljen sa LSA-PLUS tehnikom spajanja - 1x10/2 regleta i sa montiranom elzet bravicom na vratima.
Predvidljive dimenzije V x Š x D = 185 x 103 x 93 mm.</t>
  </si>
  <si>
    <t>dostaviti radioničke nacrte i blok shemu na ovjeru nadzornom inženjeru usaglašeno sa stvarno izvedenim radovima kabliranja.</t>
  </si>
  <si>
    <t>Iz radioničkog nacrta se mora vidjeti konačna dispozicija opreme.
Dimenzije ormara se ne može mijenjati sa ormarom manjih gabarita jer je navedeni odabran sa razlogom.</t>
  </si>
  <si>
    <t>provesti sva označavanja elemenata u skladu sa shemom u ormaru ali i označavanje priključnica po prostorima trajnim PVC natpisnim pločicama</t>
  </si>
  <si>
    <t>dovod optičkog i coax kabela (šlinga)</t>
  </si>
  <si>
    <t>Ožičenje i šemirane se izvodi F/UTP cat 5e kabelima ovisno o prespojnim panelima i opremi i povezuje se sa panela na switch ili router.</t>
  </si>
  <si>
    <t>Pri montiranju predvidjeti  mjesto za ugradbu ADSL adaptera, centrale za automatsku dojavu požara, opreme sustava videonadzora, protuprovale i ostale elektroničke opreme.</t>
  </si>
  <si>
    <t>prespojni panel 24xRJ45 F/UTP cat.5e, rack, 1U</t>
  </si>
  <si>
    <t xml:space="preserve">potreban pribor za spajanje elemenata optičke ladice (kazeta, spojnice, optički završetak, adapteri, ...) </t>
  </si>
  <si>
    <t>Podržava Windows, Mac OS, Linux i Sun operacijske sisteme.</t>
  </si>
  <si>
    <t>Mini GBIC SFP Modul 1,25Gbps LC duplex konektor 1.25 Gbps max. Brzina prijenosa podataka, kompatibilan sa IEEE 802.3z Gigabit standardom, plug&amp;play, za 50/125µm</t>
  </si>
  <si>
    <t>UPS od 1500kVA, jednofazni, 1000W/1,5kVA, 230V, 47-53Hz, 20min autonomija, line interactive, sine wave, 2ms transfer vrijeme, 2x RJ45, smartslot, USB, rack izvedba, 2U</t>
  </si>
  <si>
    <t>patch kabel F/UTP cat.5e, 1,5 m, raznih boja</t>
  </si>
  <si>
    <t>komplet za uzemljenje - izjednačenje potencijala, glavna sabirnica, prespojni kabeli</t>
  </si>
  <si>
    <t>Povezano, ispitano i dokumentirano po projektantu, izrađivaču ormara i ispitivaču, izrađena izvedbena dokumentacija i pušteno u rad.</t>
  </si>
  <si>
    <t>Elektronički komunikacijski ormari</t>
  </si>
  <si>
    <t xml:space="preserve">Ormar kompletno opremiti sa vratima (staklo), bravicom, krovištem, podnožjem sa kotačićima, svim stranicama (demontažne izvedbe), sa minimalno tri police, </t>
  </si>
  <si>
    <t>vertikalnim i horizontalnim nosačima - vodilicama kabela, PVC nosačem dokumentacije i ostale opreme potrebne za ostvarivanje pune funkcionalnosti i urednosti ormara.</t>
  </si>
  <si>
    <t>Ormar je 19" 47U, samostojeći na postolju visine cca 100mm, metalni sa staklenim vratima (min. 4mm debljina) sa mogučnošću obostranog montiranja, 180° zakretanje, zaključavanje po proizvođaču tipiziranom elzet bravicom. min. IP30.</t>
  </si>
  <si>
    <t>komplet za prinudni protok zraka sa 2 ventilatora upravljan preko termostata (u cijeni)</t>
  </si>
  <si>
    <t>montažnim pločama za opremu, montažnim pločama za opremu, nosačima opreme, demontažnim držačima i stegama kabela na dovodu-odvodu, nosačima - trasama kabela,  uvodnicama.</t>
  </si>
  <si>
    <t xml:space="preserve">U cijeni je i ostali potrošni elektrotehnički te ostali materijali i oprema kao što su:  tuljci, stopice, </t>
  </si>
  <si>
    <t>vijčana oprema, elektrotehnička spojna i pričvrsna oprema, zaštitni pokrovi ..., a sve za dovođenje ormara do pune uporabne funkcionalnosti sa dole navedenom opremom.</t>
  </si>
  <si>
    <t>Sustav trajnih oznaka svih kabela sa PVC pločicama sa ugraviranim napisom: tip kabela i nazivne vrijednosti kabela, oznaka ili ime  priključne točke na drugom kraju kabela.</t>
  </si>
  <si>
    <t>Iz radioničkog nacrta se mora vidjeti konačna dispozicija opreme te 100% rezerve na dovodnoj strani i cca 30% rezerve na odvodnoj strani ormara.</t>
  </si>
  <si>
    <t>Ugradbu materijala i opreme provoditi pridržavajući su uputa danih u projektu (tekstualni i nacrtni), uputa proizvođača te normativnih uputa.</t>
  </si>
  <si>
    <t>Svi spojni komadi, a poglavito svi izrađeni od upletenih bakrenih vodiča. moraju biti dobavljeni kao tipski po proizvođaču gotovi proizvodi sa potrebnim dokazima kvalitete.</t>
  </si>
  <si>
    <t>Svi vijčani spojevi moraju imati primjenjeno rješenje protiv odvijanja npr.dodatnu maticu, podložnu rascijepljenu pločicu i sl..</t>
  </si>
  <si>
    <t>Svi spojevi u konačnici moraju biti antikorozivno zaštičeni, a vijčane glave premazane crvenom bojom.</t>
  </si>
  <si>
    <t>Prije dobave i ugradbe potrebno je:
- opremi i materijale nominirati nadzornom inženjeru
- provesti pripremu za polaganje i spajanje na licu mjesta,
- provesti konačnu izmjeru prije narudžbe količina 
a sve predhodno prihvaćeno po nadzornom inženjeru.</t>
  </si>
  <si>
    <t>Elektrotehničko povezivanje sustava izjednačenja potencijala</t>
  </si>
  <si>
    <t>U cijeni uračuna i izrada pripreme spojnog mjesta na elementima koji se elektrovodljivo povezuju npr. dovarivanjem matica, bušenjem i izradom navoja, dovarivanjem spojnog Fe komada i sl. .</t>
  </si>
  <si>
    <t>Rad ispitivača, pregled, mjerenja i ispitivanja provode se KONTINUIRANO tijekom građenja i ispitivač MORA BITI angažiran odmah po uvođenju u posao kako je opisano u stavci pripremnih radnji.</t>
  </si>
  <si>
    <t>Obim elektrotehničkih sustava i instalacija koje ispitivač mora kontrolirati tijekom građenja definiran je projektnom dokumentacijom.</t>
  </si>
  <si>
    <t>Odabir i obveze ispitivača tijekom građenja obuhvačeno je stavkom opisanom u pripremnim radovima kao i zakonskom regulativom.</t>
  </si>
  <si>
    <t>Ova stavka vezana je za provedbu okončanih pregleda, mjerenja i ispitivanja sa naglaskom na provedbu metodologije funkcionalnog ispitivanja opreme i sustava prije i po stavljanju opreme pod napon.</t>
  </si>
  <si>
    <t>Provedba metodologije probnog rada provodi se obvezno ako ju je projektna dokumentacija definirala, a minimalno na elektro energetskim instalacijama na način da se sva raspoloživa trošila uključe te se provede termička kontrola vijčanih spojeva.</t>
  </si>
  <si>
    <t>Okončanje radova ispitivača evidentira se i dokazuje dokumentacijom koja je također sastavni dio stavke.</t>
  </si>
  <si>
    <t>zakonskih i normativnih uputa i uz obvezatnu uporabu uputa proizvođača ugrađenih materijala i opreme.</t>
  </si>
  <si>
    <t xml:space="preserve">Radnje vezane za puštanje pod napon opreme provoditi u skladu sa uputama i shemama iz projektne dokumentacije, </t>
  </si>
  <si>
    <t>Dokumentacija koja se dostavlja je složena u JEDAN, jamstvenikom  uvezani i ovjereni komplet - knjiga. U kompletu je sva dokumentacija koja je nastala tijekom građenja te prikaz okončanih radnji koji su predmet ove stavke.</t>
  </si>
  <si>
    <t>- EKI sustav i instalacije: SATV, telefonske - računalne instalacije</t>
  </si>
  <si>
    <t>Uz provedbu i izdavanje završnih protokola pregleda, mjerenja i ispitivanja mora se dostaviti i završno mišljenje ispitivača koja mora sadržavati minimalno:</t>
  </si>
  <si>
    <t>- elektro energetske instalacije</t>
  </si>
  <si>
    <t>- svjetlotehnika - opća</t>
  </si>
  <si>
    <t>- svjetlotehnika - sigurnosna, panik</t>
  </si>
  <si>
    <t>- sustavi zaštitnih instalacija</t>
  </si>
  <si>
    <t>-  kontrola vijčanih spojeva, moment ključevima i termička 
   po puštanju u rad opreme.</t>
  </si>
  <si>
    <t>-  provedba metodologije funkcionalnog ispitivanja opreme
   i sustava prije i po stavljanju opreme pod napon.</t>
  </si>
  <si>
    <t>Ispitivač je ovlašteni inženjer ili neka druga strukovna fizička osoba koja je za navedene poslove educirana i za to ima pisani nalog/rješenje, a za pojedine elektrotehničke instalacije i/ili sustave i osoba za dodatnim ovlašćenjima.</t>
  </si>
  <si>
    <t>Dokumentacija se predaje u tri jednakovrijedna kompleta te u digitalnom editabilnom obliku na jednom od prijenosnih modula.</t>
  </si>
  <si>
    <t>Dokumentaciju pregledava i ovjerava ovlašteni inženjer koji je u svojstvu projektanta.</t>
  </si>
  <si>
    <t>OBVEZE INVESTITORA (samo neke bitnije zakonski definirane):</t>
  </si>
  <si>
    <t>Mjesto građenja oslobođeno od stvari i osoba</t>
  </si>
  <si>
    <t>Osiguranje prisutnosti stručnog nadzora</t>
  </si>
  <si>
    <t>Osiguranje prisutnosti projektantskog nadzora</t>
  </si>
  <si>
    <t>OSTALI TROŠKOVI REALIZACIJE - NISU PREDMET TROŠKOVNIKA</t>
  </si>
  <si>
    <t>rad na visini &gt;= 3,0m što uključuje osposobljene radnike, ali i potrebnu osobnu zaštitnu opreme te opremu za siguran rad na visini.</t>
  </si>
  <si>
    <t xml:space="preserve">Tijekom građenja primjenjivati trenutno važeću zakonsku regulativu (zakone, pravilnike, tehničke propise, norme i EU direktive). 
Ugrađeni materijali i oprema mora biti u skladu sa u projektu definiranom kvalitetom (tehničkim i drugim uvjetima), a ako ista nije izrijekom navedena onda ona mora biti u kvaliteti koja je minimalno u skladu sa zakonskom regulativom sukladno tipu i namjeni građevine, mikrolokaciji izvedbe sa utjecajima iz i na okoliš.  </t>
  </si>
  <si>
    <t>Kad je neki proizvod po projektantu jednoznačno određen po imenu tj. proizvođačkom tipu i proizvođaču, onda se mora omogućiti ponuditelju da ponudi i neki drugi po njemu jednakovrijedan proizvod koji je primjeren namjeni, mjestu ugradbe, tehničkim karakteristikama i svemu drugome po čemu je projektant odabrao proizvod koji je naveo u projektu i/ili troškovniku.</t>
  </si>
  <si>
    <t>Investitor je u obvezi gradilište predati izvođaču oslobođeno od ljudi, stvari i opreme, a naročto one koja je njemu svhovita,uporabljiva, vrijedna,... .</t>
  </si>
  <si>
    <t>Izvođač je u obvezi odmah po početku građenja a prije samog građenja nominirati pravnu osobu i po njoj predloženu fizičku osobu u svojstvu provedbe pregleda, mjerenja i ispitivanja. Nakon ishođenja pismene suglasnosti nadzornog inženjera može se navedeni posao naručiti i početi provoditi. Provođenje ide paralelno sa građenjem. Nadzorni inženjer o tijeku radova ispitivača mora biti predhodno pismeo izviješćen a za pojedine radove i fizički prisutan. Svi podaci o provedbi rada ispitivača moraju biti uneseni u građevinski dnevnik.</t>
  </si>
  <si>
    <t>Gradilišne obveze izvođača su definirane zakonom i ekonomski su sastavni  dio jediničnih cijena svih stavki i provode se do ishođenja uporabne dozvole:</t>
  </si>
  <si>
    <t>• Izrada terminskog(ih) plana(ova), izrada plana rada prema pojedinima fazama iz terminskog plana u pogledu rada, broja ljudi i nj. stručne spreme, opreme, materijala, oruđa za rad, zaštite na radu,... . U cijeni su i sve njihove izmjene i dopune tijekom građenja.</t>
  </si>
  <si>
    <t>• Izrada metodologije građenja u skladu sa terminskim planom iz kojeg se vidi provedba terminskog plana. U cijeni su i sve izmjene i dopune tijekom građenja.</t>
  </si>
  <si>
    <t>• Izrada plana gradilišta, prometne i ine regulacije sa osiguranjem neometanog prometa ljudi i vozila te materijala i opreme za cijelo vrijeme trajanja građenja uključno sa njenom provedbom za cijelo vrijeme građenja.</t>
  </si>
  <si>
    <t>• Izrada projekta NN razvoda gradilišta i priključenje na NN mrežu. Projekt za cijelo vrijeme građenja permanatno mijenjati sukladno potrebama - izmjenama tijekom građenja. Svi troškovi koji proizilaze iz uvjeta priključenja na NN mrežu kao i potrošnja električne energije tijekom građenja je na trošak izvođača.</t>
  </si>
  <si>
    <t>• Provedba pregleda, mjerenja i ispitivanja sa izdavanjem protokola i rezulatata mjerenja i ispitivanja sa završnim mišljenjem i tako za svaku izmjenu nastalu tijekom građenja.</t>
  </si>
  <si>
    <t>• Izrada i ostalih elaborata i dokumentacije vezane za provedbu mjera zaštite na radu i zaštite od požara i njihova provedba za cijelo vrijeme građenja.</t>
  </si>
  <si>
    <t>Pri radu na ponudi i definiranju jediničnih cijena treba imati na umu, ne zaboraviti uključiti u jedinične cijene i slijedeće:</t>
  </si>
  <si>
    <t>Isklopno tipkalo.</t>
  </si>
  <si>
    <t>Isklopno tipkalo u slučaju hitnosti, crvene boje, nazidne izvedbe, IP65, izrađeno od ABS plastike, 250V, 10A, sa dvije mikrosklopke.</t>
  </si>
  <si>
    <t>Prije narudžbe provjeriti izvedbu kontakta, NC/NO.</t>
  </si>
  <si>
    <t>Dobava, ugradba i spajanja do pune uporabljivosti. opreme i materijala.</t>
  </si>
  <si>
    <t>PODRŠKA ELEKTROTEHNIČKIM RADOVIMA OSTALIH STRUKA, na primjer  GRAĐEVINSKE</t>
  </si>
  <si>
    <r>
      <t>- za elektrotehničke ormare i kutije dim. do 0,4m</t>
    </r>
    <r>
      <rPr>
        <vertAlign val="superscript"/>
        <sz val="10"/>
        <rFont val="Tahoma"/>
        <family val="2"/>
        <charset val="238"/>
      </rPr>
      <t>2</t>
    </r>
    <r>
      <rPr>
        <sz val="10"/>
        <rFont val="Tahoma"/>
        <family val="2"/>
      </rPr>
      <t xml:space="preserve"> i
   dubine do 150mm</t>
    </r>
  </si>
  <si>
    <t>- za instalacijske kutije - modul 2; komplet za građevinu</t>
  </si>
  <si>
    <r>
      <t>10x4x0,6mm</t>
    </r>
    <r>
      <rPr>
        <vertAlign val="superscript"/>
        <sz val="10"/>
        <rFont val="Tahoma"/>
        <family val="2"/>
        <charset val="238"/>
      </rPr>
      <t>2</t>
    </r>
    <r>
      <rPr>
        <sz val="10"/>
        <rFont val="Tahoma"/>
        <family val="2"/>
      </rPr>
      <t xml:space="preserve"> </t>
    </r>
  </si>
  <si>
    <t>Izvedba raznih stalnih priključaka (za potrebe energetskih trošila, te za potrebe EE strojarskih trošila i ostele opreme).</t>
  </si>
  <si>
    <t>Stavka obuhvaća samo spajanje u koje je uračunat sav elektrotehnički spojni i potrošni materijal.</t>
  </si>
  <si>
    <t>Konačnu mikrolokaciju opreme koju treba pospajati a nije predmet elektrotehničke mape kao što su električne grijalice, split sustavi za grijanje i hlađenje, nape i slično, uskladiti sa inženjerom gradilišta elektrotehničke i strojarske struke.</t>
  </si>
  <si>
    <r>
      <rPr>
        <b/>
        <sz val="11"/>
        <rFont val="Calibri"/>
        <family val="2"/>
        <charset val="238"/>
        <scheme val="minor"/>
      </rPr>
      <t>H07Z-K 25 mm</t>
    </r>
    <r>
      <rPr>
        <b/>
        <vertAlign val="superscript"/>
        <sz val="11"/>
        <rFont val="Calibri"/>
        <family val="2"/>
        <charset val="238"/>
        <scheme val="minor"/>
      </rPr>
      <t>2</t>
    </r>
    <r>
      <rPr>
        <b/>
        <sz val="11"/>
        <rFont val="Calibri"/>
        <family val="2"/>
        <charset val="238"/>
        <scheme val="minor"/>
      </rPr>
      <t xml:space="preserve"> bezhalogeni  (žutozeleni) u PVC cijevi</t>
    </r>
    <r>
      <rPr>
        <sz val="11"/>
        <rFont val="Calibri"/>
        <family val="2"/>
        <charset val="238"/>
        <scheme val="minor"/>
      </rPr>
      <t xml:space="preserve">
Povezivane pojedinačnih metalnih masa u građevini sa glavnom  sabirnicom izjednačenja potencijala.</t>
    </r>
  </si>
  <si>
    <r>
      <rPr>
        <b/>
        <sz val="11"/>
        <rFont val="Calibri"/>
        <family val="2"/>
        <charset val="238"/>
        <scheme val="minor"/>
      </rPr>
      <t>H07Z-K 16 mm</t>
    </r>
    <r>
      <rPr>
        <b/>
        <vertAlign val="superscript"/>
        <sz val="11"/>
        <rFont val="Calibri"/>
        <family val="2"/>
        <charset val="238"/>
        <scheme val="minor"/>
      </rPr>
      <t>2</t>
    </r>
    <r>
      <rPr>
        <b/>
        <sz val="11"/>
        <rFont val="Calibri"/>
        <family val="2"/>
        <charset val="238"/>
        <scheme val="minor"/>
      </rPr>
      <t xml:space="preserve"> bezhalogeni  (žutozeleni) u PVC cijevi</t>
    </r>
    <r>
      <rPr>
        <sz val="11"/>
        <rFont val="Calibri"/>
        <family val="2"/>
        <charset val="238"/>
        <scheme val="minor"/>
      </rPr>
      <t xml:space="preserve">
Povezivane pojedinačnih metalnih masa u građevini sa glavnom  sabirnicom izjednačenja potencijala.</t>
    </r>
  </si>
  <si>
    <t>Neki od njih:</t>
  </si>
  <si>
    <t>PVC kanalica, jednokanalna cca. 40x40mm</t>
  </si>
  <si>
    <r>
      <t>N2XH-J 5x6mm</t>
    </r>
    <r>
      <rPr>
        <vertAlign val="superscript"/>
        <sz val="10"/>
        <rFont val="Tahoma"/>
        <family val="2"/>
        <charset val="238"/>
      </rPr>
      <t>2</t>
    </r>
  </si>
  <si>
    <t xml:space="preserve">J-Y(ST)Y 1x2x0,80 mm2 </t>
  </si>
  <si>
    <t>4p strujna zaštitna sklopka 25A, 16kA, 30mA/F (Asi)</t>
  </si>
  <si>
    <t>1p prekidač 6kA 6A/B</t>
  </si>
  <si>
    <t>horizontalne sabirnice 250A te sabirnice N i PE sa odvojnim izolatorima - dovod</t>
  </si>
  <si>
    <t>horizontalne/vertikalne sabirnice 250A te sabirnice N i PE + izjednačenje potenciojala sa odvojnim izolatorima - iza glavnog prekidača</t>
  </si>
  <si>
    <t>3p automatski osigurač 40A/16kA(400V AC), C tip krivulje</t>
  </si>
  <si>
    <t>"gljiva" na vratima (žuto podnožje, crvena glava) IP66
 sa ključićem i potrebnim natpisom, te zaštitom od slučajnog isklopa</t>
  </si>
  <si>
    <t>3p automatski prekidač 40A/16kA(400V AC), C tip krivulje</t>
  </si>
  <si>
    <t>1p+N, 10kA, kombinirana zaštitna skolpka 10A, 30mA, AC tip</t>
  </si>
  <si>
    <t>1p+N, 10kA, kombinirana zaštitna skolpka 16A, 30mA, AC tip</t>
  </si>
  <si>
    <t>1p+N, 10kA, kombinirana zaštitna skolpka 25A, 30mA, AC tip</t>
  </si>
  <si>
    <t>1p prekidač 10kA 20A/C</t>
  </si>
  <si>
    <t>Elektroenergetski ormar funkcionalnih cjelina; RO-Zbornica</t>
  </si>
  <si>
    <t>Ugradna rasvjetna armatura.</t>
  </si>
  <si>
    <t>Ugradbu i spajanje provoditi u skladu sa uputama proizvođača i uputa iz dokumentacije.</t>
  </si>
  <si>
    <t>strujna letva sa 8x 16A/230V priključnica sa zaštitnim kontaktom te sa On/off prekidačem, LED indikacijom stanja, prenaponskom zaštitom max. 4000W, rack 1U</t>
  </si>
  <si>
    <t xml:space="preserve">Okončanje građenja završava primopredajom između investitora i izvođača. </t>
  </si>
  <si>
    <t>Svaka  želja za promjenom mora biti provedena u skladu sa procedurom koja je zakonski, strukovno i natječajnom dokumentacijom definirana.
Troškovnik je prioritetno namjenjen obračunu i naplati izvedenih radova preko građevinske knjige. 
Građevinska knjiga se mora voditi svakodnevno, a njeno vođenje je obvezno i u slučaju ugovaranja posla po principu "ključ u ruke".
Ponuditelju se svakako preporuča, obići mjesto građenja prije predaje ispunjenog ponudbenog troškovnika.</t>
  </si>
  <si>
    <t>Stavke troškovnika ako i nije jasno navedeno, podrazumijevaju se sa dobavom, dopremom na gradilište, skladištenja do i na gradilištu, ugradbom, osiguranjem, čuvanjem te sa svim dodatnim troškovima vezanim za finalizaciju i osposobljavanje funkcionalnih cjelina instalacija i sustava ali i cijele građevine. Po okončanju građenja građevina te njene instalacije i sustavi moraju biti u tehnički ispravnom stanju, funkcionalne a sve u uporabljivom stanju.</t>
  </si>
  <si>
    <t xml:space="preserve">sve vrste potrošnih, montažerskih, pomoćnih i ostalih materijala, opreme te radova do potpune gotovosti svake pojedine stavke i građevine u cijelosti.
Potrošni izolacijski, spojni, montažerski i ini materijal kao što su: izolir traka, vijčana oprema, spojni kabeli, tuljci, kabelske spojnice i kabelski završetci ako nisu zasebno specificirani, spojne redne stezaljke i stezaljke za pričvršćenje kabela,  obilježavajuće trake, PVC štitnici,  ... </t>
  </si>
  <si>
    <t xml:space="preserve">PVC trajne oznake kabela u ormarima i duž trasa, PVC trajne oznake priključnica u skladu sa shemama ormara, PVC trajne oznake opće i sigurnosne rasvjete, PVC trajne oznake i ostale krajnje opreme kao što su: PP zaklopke, javljači i isklopna tipkala raznih tipova i namjena, ... </t>
  </si>
  <si>
    <t>čišćenje gradilišta i okoliša od opreme, materijala, otpada, saniranja oštečenja nastala u okolišu k.č. i izvan nje nastali tijekom građenja, finalno čišćenje građevine i spramanje za primopredaju.</t>
  </si>
  <si>
    <t>Sve navedeno te ostalo što je u izvođač u obvezi provoditi a u skladu sa zakonskom regulativom i ne navodi se u troškovniku građenja a može biti ili dokumentacija ili provedba kao što je organizacija gradilišta, organizacija građenja, primjena mjera zaštite na radu i zaštite od požara, primjena sanitarnih mjera, osiguranje gradilišta i ostalo, mora biti uključeno u jedinične cijene ponudbenih stavki troškovnika. 
Osnovom toga izvođač ne može potraživati naknadno bilo koja sredstva i naknade te produžetak roka.</t>
  </si>
  <si>
    <t xml:space="preserve">U nastavku su navedeni neki primjeri troškova koji mogu nastati tijekom građenja, do primopredaje, ili su zakonska obveza izvođača tijekom građenja a koji moraju biti sastavni dio iskazane jedinične ponudbene cijene. Primjeri: </t>
  </si>
  <si>
    <t>gradilišni priključak na komunalnu i inu infrastrukturu, a u slučaju nemogućnosti priključenja na NN mrežu ODSa istu osigurati iz drugih izvora električne energije npr. iz dizel električnog agregata uključno sda troškom goriva, održavanja i ostalo, a na komunikacijsku mrežu koncesionara preko bežičnih modula. Troškovi potrošnje električne energije i elektroničkih komunikacija gradilišta.</t>
  </si>
  <si>
    <t xml:space="preserve">u skladu sa pravilnikom o gradilištima, izrada projektne dokumentacije u svezi gradilišnog razvoda električne energije za cijelo vrijeme građenja, kontinuirana provedba pregleda, mjerenja i ispitivanja te izvedba i adaptiranje gradilišnog razvoda u skladu sa potrebama građenja 
ispitivanje elektrotehničkih gradilišnih instalacija te rad pod naponom u slučaju potrebe - određuje organizacija građenja, troškove u svezi potrošnje električne energije, EKI priključka, bilo koji troškovi u svezi horizontalnog i vertikalnog transporta, troškove ljudi, njihovog transporta, prehrane, spavanja i slično, svi troškovi opreme i strojeva proizišli iz posjedovanja i uporabe na gradilištu (nabava, amortizacija, servis,...), </t>
  </si>
  <si>
    <t xml:space="preserve">rad pod naponom u slučaju potrebe - određuje organizacija građenja, </t>
  </si>
  <si>
    <t>bilo koji troškovi u svezi horizontalnog i vertikalnog transporta tijekom građenja,</t>
  </si>
  <si>
    <t>troškovi ljudi, njihovog transporta, prehrane, spavanja i slično,</t>
  </si>
  <si>
    <t xml:space="preserve">svi troškovi opreme i strojeva proizišli iz posjedovanja i/ili najma i uporabe na gradilištu (nabava, amortizacija, servis,...), </t>
  </si>
  <si>
    <t>zaštitne kacige, prsluci, zaštitna odjeća, obuća, rukavice, specijalizirani alati i oruđa u skladu sa radnim zadatcima</t>
  </si>
  <si>
    <t>rad na visini, rad na visini uz primjenu pokretne radne skele sa primjenom zaštite podloge na kojoj se rad provodi kao što je to primjena linoleuma dimenzija 2x tlocrtne površine radne skele; općenito zaštita svih podova prostorija prije početka radova kartonom i krutom PVC folijom, PVC foliju na krajevima dignuti uz zid cca. 20cm i pričvrstiti krep trakom,</t>
  </si>
  <si>
    <t>zaštita i čuvanje gradilišta, osiguranje gradilišta (minimalno u skladu sa Zakonom o građenju) kod osiguravajućih kuća od šteta nastalih ljudskom pogreškom ili od atmosferlija i sl., od otuđivanja, od vandalizma i sl., mehaničko osiguranje već izvedenih radova,</t>
  </si>
  <si>
    <t xml:space="preserve">za sve materijale i/ili opremu koja se uporabljuje tijekom građenja izvođač će o svom trošku osigurati pravilno skladištenje i čuvanje, poduzimanje svih mjera na osiguranju od štetnog djelovanja atmosferskih utjecaja, </t>
  </si>
  <si>
    <t>svakodnevno čišćenje gradilišta, svakodnevno sortiranje otpada sa odvozom na deponij i ishođenom  potvrdom o deponiranju, sortiranje viška opreme i materijala nastao tijekom demontiranja. Kod postojeće demontirane opreme i materijala potrebno dobiti pismenu suglasnost Investitora na odvoz ili pismenu provedbu primopredaje, sortiranje viška opreme i materijala nastao tijekom izvođenja, Odvoz na skladište izvođača tj. na skladište Investitora u slučaju da je plačen uz predhodni primopredajni zapisnik.</t>
  </si>
  <si>
    <t>rad izvan radnog vremena i rad noću - ako je to vidljivo da traženi rok neće osigurati završenje ugovornih obveza radom samo u jednoj smjeni,</t>
  </si>
  <si>
    <t>Skladištenje, transport i ugradbu materijala i opreme izvoditi u skladu sa uputama proizvođača te ako su dane i uputa iz dokumentacije.</t>
  </si>
  <si>
    <t>Po završetku građenja, građevina u cjelini mora biti u skladu sa tehničkim rješenjem i namjenom definiranom po projektantu, u cijelosti funkcionalna i uporabljiva.</t>
  </si>
  <si>
    <t>OPASKA: 
Ponuditelj osim jedinične cijene ne smije mijenjati troškovnik, a posljedica je automatsko odbijanje ponude.
Ponuditelj ne smije upisivati imena proizvoda, jer je kao prvo to promjena troškovnika, a isto je predmet nominiranja tijekom građenja.</t>
  </si>
  <si>
    <t>Tijekom procedure nominiranja proizvoda, upis nekog drugog proizvoda, NE ZNAČI automatski da je taj ponudbeni proizvod i uistinu jednakovrijedan, a ZASIGURNO NE i da je automatizmom i PRIHVAČEN. 
JEDINA osoba koja može odlučiti o jednakovrijednosti nekog proizvoda je autor, a to je projektant, a konačnu financijsku odluku donosi investitor.</t>
  </si>
  <si>
    <t>Projektant osim u iznimnim slučajevima može navesti točno ime proizvoda i proizvođača.
Projektant za proizvode koji su dostupni po raznim proizvođačima odrediti razinu kvalitete proizvoda njegovim brendiranjem čime spriječava nelojalnu konkurenciju proizvodima loše kvalitete.</t>
  </si>
  <si>
    <t>Bilo kakve potrebne ili naknadno izražene želje za izmjenama tijekom građenja, bilo kojeg sudionika građenja, odnosno odstupanja od dokumentacije pa bile one po nekom i "male" i/ili "nebitne" i/ili "koje ne utječu na ...", izrijekom su zakonski zabranjene bez pismene suglasnosti projektanta. Samo projektant ima pravo odlučivati što je, a što nije "mala" ... izmjena i koje izmjene utječu, a koje ne utječu na građevinu i u kojoj mjeri pa do potrebe izmjene i dopune građevinske dozvole.</t>
  </si>
  <si>
    <t>U skladu sa zakonskom odredbom, svi nekvalitetno izvedeni radovi, radovi izvedeni proizvodima za koju nisu priloženi dokazi o kvaliteti i porijeklu ili su dostavljeni dokazi neprimjereni traženom, radovi koji nisu u skladu sa dokumentacijom, moraju se otkloniti a oprema zamijeniti tehnički ispravnom i sa valjanim dokazima kvalitete. Tolerancije mjera izvedenih radova određene su zakonskom regulativom i strukovnim pravilima, a o njima odlučuje nadzorni inženjer. Izvođač je dužan prema u dokumentaciji danim naputcima ili po naputcima nadzornog inženjera sve mjere - tehničke vrijednosti provjeravati u naravi, te o svim neusklađenostima između dokumentacije i stanja na gradilištu obavijestiti projektanta i nadzornog inženjera. Projektant  će donijeti odluku o smjeru nastavka radova, a po tome nadzorni inženjer mora postupiti uz financijsku suglasnost investitora.</t>
  </si>
  <si>
    <t>Sva odstupanja i izmjene od dokumentacije, zakonske regulative i priznatih tolerancija, neovisno kada se po nadzornim inženjerima, investitoru/korisniku ili projektantu primjete, izvođač je u obvezi otkloniti o svom trošku bez prava traženja dodatnih potraživanja te uz sanaciju svih šteta koji mogu nastati tim radnjama.</t>
  </si>
  <si>
    <t>Izvođač je u zakonskoj obvezi prije narudžbe materijala i/ili opreme provesti nominiranje (zahtjev za nominiranje sa privitcima ovisno o tipu i namjeni proizvoda a najmanje izjava prodavača te izjava o sukladnosti i/ili izjava o svojstvima) i ishoditi pismenu suglasnost nadzornog inženjera. Po odobrenju nadzornog inženjera, proizvod se može nabavljati. Po dolasku proizvoda na gradilište dostaviti nadzornom inženjeru i dokaz o njihovom porijeklu - dostavnicu koja mora biti od nominiranog prodavača. Dokazi moraju biti u skladu sa dokumentacijom i zakonskom regulativom. Osim navedenog uz proizvod se dostavlja njihova jamstvena dokumentacija, dokumentaciju u svezi načina ugradbe, uporabe  i održavanja te protokole pregleda, mjerenja i ispitivanja (ako su propisani za te materijale i/ili opremu). Svi podaci o tome moraju biti uneseni u građevinski dnevnik.</t>
  </si>
  <si>
    <t>• Sudjelovanje u radu svih inženjera gradilišta i voditelja radova na gradilišnim i inim koordinacijama do primopredaje.</t>
  </si>
  <si>
    <r>
      <rPr>
        <u/>
        <sz val="11"/>
        <rFont val="Calibri"/>
        <family val="2"/>
        <scheme val="minor"/>
      </rPr>
      <t>izvođač MORA sukladno zakonskoj regulativi</t>
    </r>
    <r>
      <rPr>
        <sz val="11"/>
        <rFont val="Calibri"/>
        <family val="2"/>
        <scheme val="minor"/>
      </rPr>
      <t xml:space="preserve"> ishoditi pismena suglasnost nadzornog inženjera, za pravnu osobu te fizičku osobu koja je zaposlena u pravnoj osobi.</t>
    </r>
  </si>
  <si>
    <t>elektro radovi potrebni pri prebacivanju OMM iz postojećeg u novoprojektirani ormar (uskladiti prema zahtjevima nadležnog ODSa</t>
  </si>
  <si>
    <t>Kučište RO sa svom opremom i pripremom za montiranje sklopne i ine opreme.</t>
  </si>
  <si>
    <t>i materijale neophodne za ugradbu i stavljanje u uporabnu funkciju u skladu sa dokumentacijom.</t>
  </si>
  <si>
    <t>Ako nije izrijekom navedeno, boja kučišta je bijela, svjetlo siva ili općenito svjetlije neutralne boje koje su za konkretan proizvod po proizvođaču iz tipske palete boja. Izbor boje provodi se tijekom nominiranja iz palete tipskih boja proizvođača.</t>
  </si>
  <si>
    <t>proizvodi moraju biti nominirani i odobreni po nadzornom inženjeru</t>
  </si>
  <si>
    <t>Sve vrijednosti moraju biti tehnički; ili jednake ili tehnički bolje ÷ kvalitetnije, uz istu oblikovnost, materijal izrade, boju i načina ugradbe.</t>
  </si>
  <si>
    <t>provesti pripremu za ugradbu te trasiranje mikrolokacije na licu mjesta</t>
  </si>
  <si>
    <t>U cijenu uračunati i ostalu opremu koja čini komplet kao što su to npr. ugradna kutija, nosač, okvir,..., a sve od istog proizvođača potrebno za kompletiranje u uporabnu funkciju u skladu sa dokumentacijom.</t>
  </si>
  <si>
    <t>DOBAVA, UGRADBA, SPAJANJA,..., do uporabne funkcionalnosti:</t>
  </si>
  <si>
    <t>Optički kabel multimodni U-DQ(ZN)BH 1000N 1x4 nitni, OM3, 50/125μm</t>
  </si>
  <si>
    <t>CAT 5e F/UTP LSOF; LAN kabel s 4 parice, kategorije 5e sa zajedničkim zaslonom od Al folije, bezhalogeni.</t>
  </si>
  <si>
    <t>CAT 6a U/FTP LSOF; LAN kabel s 4 parice, kategorije 5e sa zajedničkim zaslonom od Al folije, bezhalogeni.</t>
  </si>
  <si>
    <t>Srednja škola Bartula Kašića, Pag</t>
  </si>
  <si>
    <t>Adaptacija prostora srednje škole</t>
  </si>
  <si>
    <t>Projektni za datak definiran je od strane Ureda ovlaštenog inženjera građevinarstva Dražen Džepina d.i.g. i ravnateljice u cilju privođenja elektrotehničkih instalacija SŠ Bartul Kašić, Pag, tehničkoj ispravnosti.</t>
  </si>
  <si>
    <t>energetski ormari - uzidni PVC do 600x600 mm</t>
  </si>
  <si>
    <t>energetski ormari - nazidni PVC do 600x600 mm</t>
  </si>
  <si>
    <t>rasvjetne armature različitih tipova (nadgradne i visilice)</t>
  </si>
  <si>
    <t>Ovim troškovnikom obuhvaćen prostor dijela 2. kata postojeće građevine koju u cijelosti uporabljuje srednja škola.</t>
  </si>
  <si>
    <t>od priključne točke građevine do HD ormara pojedinih zasebnih funkcionalnih cjelina unutar  građevine, kom 4</t>
  </si>
  <si>
    <t>Utvrditi zatečeno stanje:</t>
  </si>
  <si>
    <t>blok sheme EKI razvoda - utvrditi i nacrtati</t>
  </si>
  <si>
    <t>blok sheme NN razvoda i razvoda izjednačenja potencijala sa povezivanjem na uzemljivač građevine - utvrditi i nacrtati</t>
  </si>
  <si>
    <t>Pregled, mjerenja i ispitivanja te izrada i korigiranje dokumentacije u skladu sa zatečenim stanjem</t>
  </si>
  <si>
    <t>GLAVNI ENERGETSKI RAZVOD, UZEMLJIVAČ GRAĐEVINE I SUSTAV IZJEDNAČENJA POTENCIJALA</t>
  </si>
  <si>
    <t>uzemljivač građevine te odvod do OMM i GROa</t>
  </si>
  <si>
    <t>priključni NN kabel do OMM i GROa te od GROa do RO-Informatika</t>
  </si>
  <si>
    <t>nazivne vrijednosti elektroenergetske instalacije (tip kabela, broj vodiča i nazivni presjek) - sustavi elektro energetike - 2 kom</t>
  </si>
  <si>
    <t>nazidna Al kanalica dužine 1,0m sa 3 NN priključnice i 3 EKI priključnice sa po dvije priključna mjesta i strujnom zaštitnom sklopkom</t>
  </si>
  <si>
    <t>- do 150 cm2</t>
  </si>
  <si>
    <t>- do Ø50 mm</t>
  </si>
  <si>
    <t>Kameni zidovi do 55 cm:</t>
  </si>
  <si>
    <t>Dobava i ugradba za potrebe unutarnjeg razvoda instalacione nazidne ravne PVC kanalice sa poklopcem, pregradom ovisno o veličini, u bijeloj boji.</t>
  </si>
  <si>
    <t>PVC kanalica, jednokanalna cca. 53x100, za ugradbu priključne NN i EKI opreme i prolaz kabela. Dužine 1,0m sa poklopcima.</t>
  </si>
  <si>
    <t>Perforirana pocinčana polica sa integriranim spojem, sa nosačima i pokrovom za postizanje klase negorivosti E90 u ugrađenom stanju.</t>
  </si>
  <si>
    <r>
      <t>60/</t>
    </r>
    <r>
      <rPr>
        <b/>
        <sz val="11"/>
        <rFont val="Calibri"/>
        <family val="2"/>
        <charset val="238"/>
        <scheme val="minor"/>
      </rPr>
      <t>50</t>
    </r>
    <r>
      <rPr>
        <sz val="11"/>
        <rFont val="Calibri"/>
        <family val="2"/>
        <charset val="238"/>
        <scheme val="minor"/>
      </rPr>
      <t>/1,0 mm, visina x širina x debljina lima - sa pokrovom, zidnim nosačima i vijčanom i inom opremom</t>
    </r>
  </si>
  <si>
    <r>
      <t>N2XH-J 5x35mm</t>
    </r>
    <r>
      <rPr>
        <vertAlign val="superscript"/>
        <sz val="10"/>
        <rFont val="Tahoma"/>
        <family val="2"/>
        <charset val="238"/>
      </rPr>
      <t>2</t>
    </r>
  </si>
  <si>
    <t xml:space="preserve">JEB-H(St)H FE180 E30-E90 - bezhalogeni vatrodojavni instalacijski kabel, poboljšanih svojstva za slučaj požara s očuvanom električnom funkcijom od 30÷90min </t>
  </si>
  <si>
    <t>kabel sa priključcima HDMI (M) - HDMI (M), High speed, UHD, min. 12m</t>
  </si>
  <si>
    <t>kabel sa priključcima USB 2.0 (M) - USB 2.0 (M), min. 5m</t>
  </si>
  <si>
    <t>4p strujna zaštitna sklopka 40A, 16kA, 30mA/F (Asi)</t>
  </si>
  <si>
    <t>Elektroenergetski ormar funkcionalnih cjelina; RO-Informatika</t>
  </si>
  <si>
    <t>cca. (600x600x90mm) (širina x visina x dubina)</t>
  </si>
  <si>
    <t>Konačne dimenzije, broj vrata, okovi i ostalo, odredit će se kroz radionički nacrt i nominiranje.</t>
  </si>
  <si>
    <t>3p automatski prekidač 40A/16kA (400V AC), C tip krivulje</t>
  </si>
  <si>
    <t>grebenasta sklopka na vratima ormara za isklop svih računala, 1-0</t>
  </si>
  <si>
    <t>Elektroenergetski ormar funkcionalnih cjelina; RO-Učionica 1</t>
  </si>
  <si>
    <t>Elektroenergetski ormar funkcionalnih cjelina; RO-Učionica 2</t>
  </si>
  <si>
    <t>Elektroenergetski ormar funkcionalnih cjelina; RO-Knjižnica</t>
  </si>
  <si>
    <t>Elektroenergetski ormar funkcionalnih cjelina; RO-Učionica 3</t>
  </si>
  <si>
    <t>Elektroenergetski ormar funkcionalnih cjelina; RO-Učionica 4</t>
  </si>
  <si>
    <t>Oprema u kvaliteti brenda: Bticino Matix, Legrand Mozaic, Vimar Plana, Gewiss Chorus.</t>
  </si>
  <si>
    <t>modul 2 sa: 1x tipkalo za zvonce (modul-2)</t>
  </si>
  <si>
    <t xml:space="preserve">DOBAVA, UGRADBA, SPAJANJA,..., do uporabne funkcionalnosti </t>
  </si>
  <si>
    <t>Izlazni svjetlosni tok ≥ 4400 lm
Efikasnost svjetiljke najmanje 110 lm/W
Faktor snage&gt; = 0,95
Temperatura boje svjetla 4000K
Uzvrat boje: Ra&gt;80
UGR &lt; 16  i L65 &lt; 1000 cd/m2
Životni vijek: 50.000 h L80B20 ili bolje</t>
  </si>
  <si>
    <t>Stupanj zaštite minimalno IP40
Klasa zaštite I
Otpornost na udarce minimalno IK03
Dimenzije svjetiljke cca. 1190 x 322 x 91 mm.</t>
  </si>
  <si>
    <t>Izlazni svjetlosni tok ≥ 3300 lm
Efikasnost svjetiljke najmanje 130 lm/W
Faktor snage&gt; = 0,95
Temperatura boje svjetla 4000K
Uzvrat boje: Ra&gt;80
UGR &lt; 19
Životni vijek: 50.000 h L70B20 ili bolje</t>
  </si>
  <si>
    <t>GRO-SS - Glavni komunikacijski ormar</t>
  </si>
  <si>
    <t>- sustav izjednačenja potencijala</t>
  </si>
  <si>
    <r>
      <t>N2XH-J 1x50mm</t>
    </r>
    <r>
      <rPr>
        <vertAlign val="superscript"/>
        <sz val="10"/>
        <rFont val="Tahoma"/>
        <family val="2"/>
        <charset val="238"/>
      </rPr>
      <t>2</t>
    </r>
  </si>
  <si>
    <t>Sustav kontrole potrošnje - električne energije, toplinske i slično te njihov prijenos u ISGE</t>
  </si>
  <si>
    <t>Dobava, ugradba i parametriranje do pune funkcionalene uporabljivosti.</t>
  </si>
  <si>
    <t>Mjerenje utroška električne enerije:</t>
  </si>
  <si>
    <t>Centralna jedinica:</t>
  </si>
  <si>
    <t>Izrada dokumentacije, ispitivanje i puštanje u rad.</t>
  </si>
  <si>
    <t xml:space="preserve">Odabir opreme sustava, odnosno po proizvođaču tipizirano rješenje mora  osigurati mogućnost interpoliranja i druge naknadno montirane mjerne opreme osim za mjerenje električne energije ali bez potrebe za demontiranjem postojeće opreme. </t>
  </si>
  <si>
    <t>Sustav mora biti usklađen za prijenos podataka u ISGE putem informatičke infrastrukture građevine ali imati i interpoliran sustav za GPRS prijenos podataka sa SIM karticom koncesionara po izboru investitora.</t>
  </si>
  <si>
    <t>Sva oprema mora imati mogućnost žičnog npr. M-Bus i radijskog prijenosa podataka do centralne jedinice, a ona prihvat istoga.</t>
  </si>
  <si>
    <t>uređaj za povezivanje na brojilo utroška električne energije i prijenos podatataka do centralne jedinice</t>
  </si>
  <si>
    <t>OPASKA: Brojilo električne energije mora se sa operatorom distrubucijskog sustava opremiti beznaponskim impulsnim davačem. Ovu komunikaciju i dogovor sa HEP ODSom rješava investitor.</t>
  </si>
  <si>
    <t>Centralna jedinica za prikupljanje, obradu podataka te prijenos preko interneta ili GPRS na infrastrukturu ISGEa.</t>
  </si>
  <si>
    <t>Komunikacija sa mjernom opremom preko M-Bus+ žične veze, Wireles M-Bus, sa aktivnom antenom i baterijskim backupom.</t>
  </si>
  <si>
    <t>SIM kartica sa godišnjim troškom prema koncesionaru elektroničkih komunikacija.</t>
  </si>
  <si>
    <t>Godišnjim trošak održavanja sustava.</t>
  </si>
  <si>
    <t>M-Bus ožičenje kabelima u skladu sa mikrolokacijama trasiranja za kompletan sustav; tip ModBUS RS485 kabel/za vanjsko polaganje 2x 2x24AWG (0,51mm promjer, 7x32), AL folijom oplet od pokositrenih bakrenih žica komplet uvučen u cijev, 3m</t>
  </si>
  <si>
    <t>Radovima će se promijeniti GRO škole, kompletan glavni energetski razvod, uvesti razvodni ormari po zasebnim funkcionalnim cjelinama, izvesti novi NN razvod do fiksnih i prijenosnih trošila, nove energetke priključnice, opća rasvjeta, sigurnosna rasvjeta, glavni razvod elektroničkih komunikacija sa razvodom do EKI priključnica, instaliranje novih EKI priključnica. Postojeće 4 lokacije EKI ormara, informatika, zbornica, knjižnica i tajništvo će se međusobno povezati sa FTP i optičkim kabelima. Klima jedinice,  školsko zvono, wifi oprema i slično, zadržavaju se u prostoru uz zamjenu kabliranja. Rasvjetne armature sanitarnog čvora se zadržavaju postojeće kao i Amstrong strop u tim prostorima. Energetski i EKI razvod u prostoriji informatike za računala se zadržava uz izmjenu NN ormara.</t>
  </si>
  <si>
    <t>nazivne vrijednosti elektroenergetske instalacije (tip kabela, broj vodiča i nazivni presjek) - sustav uzemljenja građevine i sustav izjednačenja potencijala - 5 kom</t>
  </si>
  <si>
    <t xml:space="preserve">- uzidna : cca. do 10%, 138x169x70mm  </t>
  </si>
  <si>
    <t xml:space="preserve">- uzidna : cca. do 10%, 100x100x70mm  </t>
  </si>
  <si>
    <t>REKAPITULACIJA</t>
  </si>
  <si>
    <t>Elektroinstalacione PVC rebraste cijevi namjenjene trasiranju za opremu na fasadi, krovištu i/ili u okolišu, otvorenom prostoru.</t>
  </si>
  <si>
    <r>
      <rPr>
        <sz val="11"/>
        <color theme="9" tint="-0.499984740745262"/>
        <rFont val="Calibri"/>
        <family val="2"/>
        <scheme val="minor"/>
      </rPr>
      <t xml:space="preserve">PVC cijevi </t>
    </r>
    <r>
      <rPr>
        <b/>
        <sz val="11"/>
        <color theme="9" tint="-0.499984740745262"/>
        <rFont val="Calibri"/>
        <family val="2"/>
        <scheme val="minor"/>
      </rPr>
      <t xml:space="preserve">tkz. PNT cijev </t>
    </r>
    <r>
      <rPr>
        <sz val="11"/>
        <color theme="9" tint="-0.499984740745262"/>
        <rFont val="Calibri"/>
        <family val="2"/>
        <scheme val="minor"/>
      </rPr>
      <t>za prolaz kabela.</t>
    </r>
  </si>
  <si>
    <t>PVC kanalice sa poklopcem za prolaz kabela i/ili ugradbu priključne opreme</t>
  </si>
  <si>
    <t>modul 6 sa: 4x obična prekidača (modul 1)</t>
  </si>
  <si>
    <r>
      <t>- M6S1a (projektor) - strop te opće po prostorima:</t>
    </r>
    <r>
      <rPr>
        <sz val="11"/>
        <rFont val="Calibri"/>
        <family val="2"/>
        <charset val="238"/>
        <scheme val="minor"/>
      </rPr>
      <t xml:space="preserve">
- 1x priključnica sa zaštitnim kontaktom 16A, 250V~, 50 Hz,
        sa zaštitom od neželjenog diranja </t>
    </r>
    <r>
      <rPr>
        <b/>
        <sz val="11"/>
        <rFont val="Calibri"/>
        <family val="2"/>
        <charset val="238"/>
        <scheme val="minor"/>
      </rPr>
      <t>(</t>
    </r>
    <r>
      <rPr>
        <sz val="11"/>
        <rFont val="Calibri"/>
        <family val="2"/>
        <charset val="238"/>
        <scheme val="minor"/>
      </rPr>
      <t>2-modul</t>
    </r>
    <r>
      <rPr>
        <b/>
        <sz val="11"/>
        <rFont val="Calibri"/>
        <family val="2"/>
        <charset val="238"/>
        <scheme val="minor"/>
      </rPr>
      <t>)</t>
    </r>
    <r>
      <rPr>
        <sz val="11"/>
        <rFont val="Calibri"/>
        <family val="2"/>
        <charset val="238"/>
        <scheme val="minor"/>
      </rPr>
      <t xml:space="preserve">
- 1x priključnica sa zaštitnim kontaktom 16A, 250V~, 50 Hz,
        sa zaštitom od neželjenog diranja </t>
    </r>
    <r>
      <rPr>
        <b/>
        <sz val="11"/>
        <rFont val="Calibri"/>
        <family val="2"/>
        <charset val="238"/>
        <scheme val="minor"/>
      </rPr>
      <t>(</t>
    </r>
    <r>
      <rPr>
        <sz val="11"/>
        <rFont val="Calibri"/>
        <family val="2"/>
        <charset val="238"/>
        <scheme val="minor"/>
      </rPr>
      <t>1-modul</t>
    </r>
    <r>
      <rPr>
        <b/>
        <sz val="11"/>
        <rFont val="Calibri"/>
        <family val="2"/>
        <charset val="238"/>
        <scheme val="minor"/>
      </rPr>
      <t>)</t>
    </r>
  </si>
  <si>
    <r>
      <t>1x modul 6 sa:
- M6S2 (pametna ploča):</t>
    </r>
    <r>
      <rPr>
        <sz val="11"/>
        <rFont val="Calibri"/>
        <family val="2"/>
        <charset val="238"/>
        <scheme val="minor"/>
      </rPr>
      <t xml:space="preserve">
- 1x priključnica sa zaštitnim kontaktom 16A, 250V~, 50 Hz,
        sa zaštitom od neželjenog diranja (2-modul)
- 1x RJ-45 priključnica, FTP cat. 6 (1-modul) (veza sa 2M6S1)</t>
    </r>
  </si>
  <si>
    <r>
      <t>1x modul 6 sa:
- M6S1 (u prostoru):</t>
    </r>
    <r>
      <rPr>
        <sz val="11"/>
        <rFont val="Calibri"/>
        <family val="2"/>
        <charset val="238"/>
        <scheme val="minor"/>
      </rPr>
      <t xml:space="preserve">
- 2x priključnica sa zaštitnim kontaktom 16A, 250V~, 50 Hz,
        sa zaštitom od neželjenog diranja (2-modul)
- 2x RJ-45 priključnica, FTP cat. 6 (1-modul)</t>
    </r>
    <r>
      <rPr>
        <b/>
        <sz val="11"/>
        <rFont val="Calibri"/>
        <family val="2"/>
        <charset val="238"/>
        <scheme val="minor"/>
      </rPr>
      <t xml:space="preserve">
- komplet sa kutijom+nosačem+okvirom</t>
    </r>
  </si>
  <si>
    <t>Montiranje prethodno demontirane Al nazidne kanalice</t>
  </si>
  <si>
    <r>
      <t>- za elektrotehničke ormare i kutije dim. do 0,05m</t>
    </r>
    <r>
      <rPr>
        <vertAlign val="superscript"/>
        <sz val="10"/>
        <rFont val="Tahoma"/>
        <family val="2"/>
        <charset val="238"/>
      </rPr>
      <t>2</t>
    </r>
    <r>
      <rPr>
        <sz val="10"/>
        <rFont val="Tahoma"/>
        <family val="2"/>
      </rPr>
      <t xml:space="preserve"> i
   dubine do 150mm</t>
    </r>
  </si>
  <si>
    <r>
      <t>- za elektrotehničke ormare i kutije dim. do 0,85m</t>
    </r>
    <r>
      <rPr>
        <vertAlign val="superscript"/>
        <sz val="10"/>
        <rFont val="Tahoma"/>
        <family val="2"/>
        <charset val="238"/>
      </rPr>
      <t>2</t>
    </r>
    <r>
      <rPr>
        <sz val="10"/>
        <rFont val="Tahoma"/>
        <family val="2"/>
      </rPr>
      <t xml:space="preserve"> i
   dubine do 150mm</t>
    </r>
    <r>
      <rPr>
        <sz val="11"/>
        <rFont val="Calibri"/>
        <family val="2"/>
        <charset val="238"/>
        <scheme val="minor"/>
      </rPr>
      <t xml:space="preserve"> - proširenje postojeće</t>
    </r>
  </si>
  <si>
    <r>
      <t>- za elektrotehničke ormare i kutije dim. do 1,5m</t>
    </r>
    <r>
      <rPr>
        <vertAlign val="superscript"/>
        <sz val="10"/>
        <rFont val="Tahoma"/>
        <family val="2"/>
        <charset val="238"/>
      </rPr>
      <t>2</t>
    </r>
    <r>
      <rPr>
        <sz val="10"/>
        <rFont val="Tahoma"/>
        <family val="2"/>
      </rPr>
      <t xml:space="preserve"> i
   dubine do 200mm</t>
    </r>
    <r>
      <rPr>
        <sz val="11"/>
        <rFont val="Calibri"/>
        <family val="2"/>
        <charset val="238"/>
        <scheme val="minor"/>
      </rPr>
      <t xml:space="preserve"> - proširenje postojeće</t>
    </r>
  </si>
  <si>
    <t>Izvedba priključka motora za platno, EKI ormara i slično.</t>
  </si>
  <si>
    <t>Spajanje na postojeća zvona.</t>
  </si>
  <si>
    <t>Tijekom građenja kontinuirano provoditi potrebne preglede, mjerenja i ispitivanja po za to nominiranom ispitivaču. Po okončanju građenja sastaviti završna izviješća po ispitivaču i izvođaču - inženjeru gradilišta elektrotehničke struke. U njima opisati tijek provedbi građenja te provedenih radnji u pogledu kontinuirane provedbe pregleda, mjernja i ispitivanja, tehničkoj ispravnosti, nominacije materijala i opreme te jednakosti izvedenih radova sa  dokumentacijom.</t>
  </si>
  <si>
    <t>ELEKTROTEHNIKA</t>
  </si>
  <si>
    <t>1. FAZA : Komunikacije + WC+spremište, informatika, učionica 1, zbornica, učionica 2</t>
  </si>
  <si>
    <t>TROŠKOVNIK GRAĐEVINSKO - OBRTNIČKIH RADOVA</t>
  </si>
  <si>
    <t>GRAĐEVINA:  Srednja škola Bartula Kašića Pag</t>
  </si>
  <si>
    <t xml:space="preserve">                         Uređenje prostorija na 1. katu-1.FAZA</t>
  </si>
  <si>
    <t>NARUČITELJ: Srednja škola Bartula Kašića Pag</t>
  </si>
  <si>
    <t>TROŠKOVNIK</t>
  </si>
  <si>
    <t xml:space="preserve">za izvođenje građevinsko obrtničkih radova </t>
  </si>
  <si>
    <t xml:space="preserve">na uređenju 1. kata SŠ Bartula Kašića Pag-1.FAZA </t>
  </si>
  <si>
    <t>Jed.mjere</t>
  </si>
  <si>
    <t>Jedinič. cijena</t>
  </si>
  <si>
    <t>A/ DEMONTAŽE I RUŠENJA</t>
  </si>
  <si>
    <t>1. Iznošenje iz prostorija obuhvaćenih radovima opreme i inventara (ormari, klupe, stolice i sl.), odlaganje na sigurno mjesto, zaštita pvc folijom te ponovno unošenje i postava na prvobitno mjesto nakon završetka radova.</t>
  </si>
  <si>
    <r>
      <t>m</t>
    </r>
    <r>
      <rPr>
        <i/>
        <vertAlign val="superscript"/>
        <sz val="11"/>
        <rFont val="Arial"/>
        <family val="2"/>
        <charset val="238"/>
      </rPr>
      <t>2</t>
    </r>
  </si>
  <si>
    <t>2. Pažljivo skidanje školske ploče, odlaganje na sigurno mjesto, zaštita pvc folijom te postava na prvobitno mjesto nakon završetka radova. U cijenu uključen novi ovjesni pribor (vijci, tiple i sl.) sve do potpune gotovosti.</t>
  </si>
  <si>
    <t>3. Demontaža unutarnjih drvenih vrata (krilo+dovratnik), utovar u vozilo i odvoz na deponiju.</t>
  </si>
  <si>
    <t>a/ vrata vel. 90x210 cm</t>
  </si>
  <si>
    <t>4. Rušenje obloge stropne konstrukcije koja se sastoji od žbuke i trstike, utovar u vozilo i odvoz na deponiju. U cijenu uključena potrebna radna skela. Rad na visini do 3,65 m. U cijenu uključena zaštita poda kartonom i pvc folijom prije početka rušenja.</t>
  </si>
  <si>
    <t>5. Rušenje pregradnih zidova debljine 10 cm izvedenih od drvene podkonstrukcije odostrano obložene lamperijom, utovar materijala u vozilo i odvoz na deponiju.</t>
  </si>
  <si>
    <t>UKUPNO DEMONTAŽE I RUŠENJA</t>
  </si>
  <si>
    <t>B/ GIPSKARTONSKI RADOVI</t>
  </si>
  <si>
    <t>1. Dobava materijala i izvedba obloge stropa gipskartonskim pločama debljine 1,25 cm na tipskoj pocinčanoj podkonstrukciji (visina ovjesa cca 10-30 cm) ovješenoj o rebrastu međukatnu konstrukciju. U cijenu uključen sav potreban ovjes, pribor, spojna sredstva i izrezivanje potrebnih otvora (rasvjeta i sl.) te sve ostalo potrebno za dovođenje stropne plohe u kompletno dovršeno stanje spremno za grundiranje i soboslikarsku obradu, prema tehnologiji i uputama proizvođača.Stropove postavljati nakon montaže instalacije.U cijenu uključena pokretna radna skela. Rad na visini do 3,65 m. Prostor između stropne konstrukcije i gips-kartonskih ploča ispuniti mineralnom vunom d=10 cm što je uključeno u cijenu. U cijenu uključena i parna brana.</t>
  </si>
  <si>
    <r>
      <t>2. Dobava materijala i izvedba pregradnih zidova dvostrukim gipskartonskim pločama debljne 1,25 cm na tipskoj pocinčanoj podkonstrukciji. Ukupna debljina zida iznosi 12,5 cm</t>
    </r>
    <r>
      <rPr>
        <i/>
        <sz val="11"/>
        <color indexed="10"/>
        <rFont val="Arial"/>
        <family val="2"/>
        <charset val="238"/>
      </rPr>
      <t xml:space="preserve"> </t>
    </r>
    <r>
      <rPr>
        <i/>
        <sz val="11"/>
        <rFont val="Arial"/>
        <family val="2"/>
        <charset val="238"/>
      </rPr>
      <t xml:space="preserve">(sa obadvije strane 2x obična ploča).U cijenu uključen sav potreban materijal, pribor, spojna sredstva, bandažiranje i gletanje spojeva i izrezivanje potrebnih otvora  te sve ostalo potrebno za dovođenje zida u kompletno dovršeno stanje spremno za grundiranje i soboslikarsku obradu, prema tehnologiji i uputama proizvođača. Prostor između ploča ispuniti staklenom mineralnom vunom Akustik Board d=10 cm. U cijenu uključena postava ojačanja za montažu vrata ( 4 kom). </t>
    </r>
  </si>
  <si>
    <t>3. Dobava materijala i izvedba vertikalnog instalacijskog kanala koji se izvodi od  gipskartonskih ploča debljine 1,25 cm na tipskoj pocinčanoj podkonstrukciji. U cijenu uključen sav potreban ovjes, pribor, spojna sredstva i izrezivanje potrebnih otvora te sve ostalo potrebno za dovođenje  u kompletno dovršeno stanje spremno za grundiranje i soboslikarsku obradu, prema tehnologiji i uputama proizvođača.U cijenu uključena pokretna radna skela. Rad na visini do 3,50 m. Presjek instalacionog kanala 20x20 cm (razvijena širina 40 cm).</t>
  </si>
  <si>
    <t>m'</t>
  </si>
  <si>
    <t>4. Dobava i ugradnja u spušteni strop limene revizije 20x20 cm.</t>
  </si>
  <si>
    <t>UKUPNO GIPSKARTONSKI RADOVI</t>
  </si>
  <si>
    <t>C/ SOBOSLIKARSKO LIČILAČKI RADOVI</t>
  </si>
  <si>
    <t>1. Dobava materijala te bojanje  zidova i stropova od gipskartonskih ploča poludisperzivnim bojama u tonu po izboru investitora i odobrenju nadzorne službe. U cijenu uključeno  nanošenje impregnacije i  boje sa svim predradnjama i postupkom nanošenja prema uputi proizvođača. U cijenu uključena pokretna radna skela. Rad na visini do 3,65 m.</t>
  </si>
  <si>
    <t>a/ zidovi</t>
  </si>
  <si>
    <t>b/ stropovi</t>
  </si>
  <si>
    <t>2. Dobava materijala i bojanje ožbukanih zidova poludisperzivnim bojama u tonu po izboru investitora i odobrenju nadzorne službe. U cijenu uključeno djelomično struganje stare boje, kompletno gletanje te  nanošenje impregnacije i  boje sa svim predradnjama i postupkom nanošenja prema uputi proizvođača. U cijenu uključena pokretna radna skela. Rad na visini do 3,65 m.</t>
  </si>
  <si>
    <t>UKUPNO SOBOSLIKARSKO LIČILAČKI RADOVI</t>
  </si>
  <si>
    <t>D/ STOLARSKI RADOVI</t>
  </si>
  <si>
    <t xml:space="preserve">1. Nabava, doprema i montaža drvenih zaokretnih vrata. Dovratnik za zid debljine 12 cm izrađen je od MDF bloka dimenzija 44x120 mm te oplemenjen visokokvalitetnom folijom u boji i dekoru po izboru investitora. Vratno krilo debljine 40 mm  izrađeno od okvira od mediapana obloženog HDF-om, oplemenjeno visokokvalitetnom  folijom te ispunjeno cjevastom ivericom. Krilo i dovratnik u istom dekoru. U cijenu uključen sav potreban okov, brtva, cilindar brava, kvake, opšavne letvice i gumeni zaustavljač na podu sve do potpune funkcionalnosti. Točne mjere uzeti na licu mjesta. </t>
  </si>
  <si>
    <t>UKUPNO STOLARSKI RADOVI</t>
  </si>
  <si>
    <t>E/ RAZNI RADOVI</t>
  </si>
  <si>
    <t>1. Pažljivo skidanje sa zidova slika, panoa i sl. odlaganje na mjesto koje odredi investitor te ponovna postava na prvobitno mjesto nakon završetka radova.</t>
  </si>
  <si>
    <t>2. Čišćenje gradilišta za vrijeme radova. Stavka obuhvaća svakodnevno čišćenje prostorija obuhvaćenih radovima i prostorija koje nisu obuhvaćene radovima ukoliko dođe do njihovog onečišćenja.</t>
  </si>
  <si>
    <t xml:space="preserve">3. Detaljno čišćenje prije primopredaje prostorija obuhvaćenih radovima. Stavka uključuje čišćenje stolarije, podova, opreme i sl. sve spremno za korištenje.Ukoliko dođe od onečišćenja prostorija koje nisu obuhvaćene radovima izvođač je iste dužan očistiti o svom trošku. </t>
  </si>
  <si>
    <t>UKUPNO RAZNI RADOVI</t>
  </si>
  <si>
    <t>REKAPITULACIJA GRAĐEVINSKO-OBRTNIČKIH RADOVA</t>
  </si>
  <si>
    <t>UKUPNO GRAĐEVINSKO-OBRTNIČKI RADOVI BEZ PDV-a</t>
  </si>
  <si>
    <t xml:space="preserve">      ...................................................</t>
  </si>
  <si>
    <t>SVEUKUPNA REKAPITULACIJA</t>
  </si>
  <si>
    <t>I/ GRAĐEVINSKO-OBRTNIČKI RADOVI</t>
  </si>
  <si>
    <t>II/ ELEKTROTEHNIČKI RADOVI</t>
  </si>
  <si>
    <t>PDV 25%</t>
  </si>
  <si>
    <t>SVEUKUPNO</t>
  </si>
  <si>
    <t>U Zadru, lipanj 2021. godine</t>
  </si>
  <si>
    <t>O V J E R A  P O N U D E:</t>
  </si>
  <si>
    <t>Cijene su u HRK.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</si>
</sst>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0.00\ &quot;kn&quot;;[Red]\-#,##0.00\ &quot;kn&quot;"/>
    <numFmt numFmtId="44" formatCode="_-* #,##0.00\ &quot;kn&quot;_-;\-* #,##0.00\ &quot;kn&quot;_-;_-* &quot;-&quot;??\ &quot;kn&quot;_-;_-@_-"/>
    <numFmt numFmtId="164" formatCode="_-* #,##0.00\ _k_n_-;\-* #,##0.00\ _k_n_-;_-* &quot;-&quot;??\ _k_n_-;_-@_-"/>
    <numFmt numFmtId="165" formatCode="0&quot;.&quot;"/>
    <numFmt numFmtId="166" formatCode="#\ ###\ ##0.00"/>
    <numFmt numFmtId="167" formatCode="#,##0.0"/>
    <numFmt numFmtId="168" formatCode="dd/mm/yyyy/"/>
    <numFmt numFmtId="169" formatCode="#,##0.00\ [$HRK];[Red]\-#,##0.00\ [$HRK]"/>
  </numFmts>
  <fonts count="102">
    <font>
      <sz val="11"/>
      <color theme="1"/>
      <name val="Calibri"/>
      <family val="2"/>
      <charset val="238"/>
      <scheme val="minor"/>
    </font>
    <font>
      <sz val="11"/>
      <color theme="1"/>
      <name val="Calibri"/>
      <family val="2"/>
      <charset val="238"/>
      <scheme val="minor"/>
    </font>
    <font>
      <sz val="10"/>
      <name val="Tahoma"/>
      <family val="2"/>
    </font>
    <font>
      <sz val="6"/>
      <name val="Tahoma"/>
      <family val="2"/>
    </font>
    <font>
      <b/>
      <sz val="10"/>
      <name val="Tahoma"/>
      <family val="2"/>
    </font>
    <font>
      <sz val="9"/>
      <name val="Tahoma"/>
      <family val="2"/>
      <charset val="238"/>
    </font>
    <font>
      <sz val="7"/>
      <name val="Tahoma"/>
      <family val="2"/>
    </font>
    <font>
      <sz val="8"/>
      <color indexed="8"/>
      <name val="Tahoma"/>
      <family val="2"/>
      <charset val="238"/>
    </font>
    <font>
      <b/>
      <sz val="11"/>
      <name val="Tahoma"/>
      <family val="2"/>
    </font>
    <font>
      <b/>
      <sz val="10"/>
      <name val="Tahoma"/>
      <family val="2"/>
      <charset val="238"/>
    </font>
    <font>
      <b/>
      <i/>
      <sz val="12"/>
      <name val="Tahoma"/>
      <family val="2"/>
    </font>
    <font>
      <sz val="11"/>
      <name val="Tahoma"/>
      <family val="2"/>
    </font>
    <font>
      <sz val="10"/>
      <name val="Geometr706 Md BT"/>
      <charset val="238"/>
    </font>
    <font>
      <i/>
      <sz val="11"/>
      <name val="Tahoma"/>
      <family val="2"/>
    </font>
    <font>
      <b/>
      <sz val="11"/>
      <name val="Tahoma"/>
      <family val="2"/>
      <charset val="238"/>
    </font>
    <font>
      <b/>
      <i/>
      <sz val="10"/>
      <name val="Tahoma"/>
      <family val="2"/>
    </font>
    <font>
      <sz val="11"/>
      <color rgb="FF000000"/>
      <name val="Calibri"/>
      <family val="2"/>
      <charset val="238"/>
      <scheme val="minor"/>
    </font>
    <font>
      <sz val="11"/>
      <name val="Calibri"/>
      <family val="2"/>
      <charset val="238"/>
      <scheme val="minor"/>
    </font>
    <font>
      <i/>
      <sz val="10"/>
      <name val="Tahoma"/>
      <family val="2"/>
    </font>
    <font>
      <b/>
      <sz val="10"/>
      <color indexed="12"/>
      <name val="Tahoma"/>
      <family val="2"/>
    </font>
    <font>
      <sz val="10"/>
      <name val="Tahoma"/>
      <family val="2"/>
      <charset val="238"/>
    </font>
    <font>
      <b/>
      <sz val="10"/>
      <color indexed="8"/>
      <name val="Tahoma"/>
      <family val="2"/>
    </font>
    <font>
      <sz val="10"/>
      <color indexed="8"/>
      <name val="Tahoma"/>
      <family val="2"/>
      <charset val="238"/>
    </font>
    <font>
      <sz val="10"/>
      <color indexed="14"/>
      <name val="Tahoma"/>
      <family val="2"/>
      <charset val="238"/>
    </font>
    <font>
      <b/>
      <sz val="6"/>
      <name val="Tahoma"/>
      <family val="2"/>
    </font>
    <font>
      <b/>
      <i/>
      <sz val="10"/>
      <name val="Tahoma"/>
      <family val="2"/>
      <charset val="238"/>
    </font>
    <font>
      <vertAlign val="superscript"/>
      <sz val="10"/>
      <name val="Tahoma"/>
      <family val="2"/>
      <charset val="238"/>
    </font>
    <font>
      <sz val="9"/>
      <color indexed="8"/>
      <name val="Tahoma"/>
      <family val="2"/>
      <charset val="238"/>
    </font>
    <font>
      <sz val="12"/>
      <name val="CRO_Swiss_Light-Normal"/>
      <charset val="238"/>
    </font>
    <font>
      <b/>
      <sz val="10"/>
      <color indexed="8"/>
      <name val="Tahoma"/>
      <family val="2"/>
      <charset val="238"/>
    </font>
    <font>
      <sz val="9"/>
      <name val="Tahoma"/>
      <family val="2"/>
    </font>
    <font>
      <b/>
      <sz val="10"/>
      <color indexed="12"/>
      <name val="Tahoma"/>
      <family val="2"/>
      <charset val="238"/>
    </font>
    <font>
      <sz val="10"/>
      <name val="Arial"/>
      <family val="2"/>
      <charset val="238"/>
    </font>
    <font>
      <sz val="10"/>
      <name val="Helv"/>
    </font>
    <font>
      <sz val="11"/>
      <color rgb="FF0000FF"/>
      <name val="Calibri"/>
      <family val="2"/>
      <charset val="238"/>
      <scheme val="minor"/>
    </font>
    <font>
      <sz val="11"/>
      <color indexed="56"/>
      <name val="Calibri"/>
      <family val="2"/>
      <charset val="238"/>
      <scheme val="minor"/>
    </font>
    <font>
      <b/>
      <sz val="11"/>
      <name val="Calibri"/>
      <family val="2"/>
      <charset val="238"/>
      <scheme val="minor"/>
    </font>
    <font>
      <b/>
      <i/>
      <sz val="11"/>
      <name val="Calibri"/>
      <family val="2"/>
      <charset val="238"/>
      <scheme val="minor"/>
    </font>
    <font>
      <i/>
      <sz val="11"/>
      <color rgb="FF0000FF"/>
      <name val="Calibri"/>
      <family val="2"/>
      <charset val="238"/>
      <scheme val="minor"/>
    </font>
    <font>
      <vertAlign val="superscript"/>
      <sz val="11"/>
      <name val="Calibri"/>
      <family val="2"/>
      <charset val="238"/>
      <scheme val="minor"/>
    </font>
    <font>
      <b/>
      <sz val="11"/>
      <color indexed="12"/>
      <name val="Calibri"/>
      <family val="2"/>
      <charset val="238"/>
      <scheme val="minor"/>
    </font>
    <font>
      <sz val="11"/>
      <color indexed="12"/>
      <name val="Calibri"/>
      <family val="2"/>
      <charset val="238"/>
      <scheme val="minor"/>
    </font>
    <font>
      <b/>
      <i/>
      <sz val="11"/>
      <color rgb="FF0000FF"/>
      <name val="Calibri"/>
      <family val="2"/>
      <charset val="238"/>
      <scheme val="minor"/>
    </font>
    <font>
      <sz val="10"/>
      <color rgb="FF0000FF"/>
      <name val="Tahoma"/>
      <family val="2"/>
    </font>
    <font>
      <i/>
      <sz val="10"/>
      <color rgb="FF0000FF"/>
      <name val="Tahoma"/>
      <family val="2"/>
    </font>
    <font>
      <b/>
      <sz val="9"/>
      <name val="Tahoma"/>
      <family val="2"/>
      <charset val="238"/>
    </font>
    <font>
      <b/>
      <i/>
      <sz val="12"/>
      <name val="Calibri"/>
      <family val="2"/>
      <charset val="238"/>
      <scheme val="minor"/>
    </font>
    <font>
      <sz val="10"/>
      <name val="Calibri"/>
      <family val="2"/>
      <charset val="238"/>
      <scheme val="minor"/>
    </font>
    <font>
      <b/>
      <sz val="10"/>
      <name val="Calibri"/>
      <family val="2"/>
      <charset val="238"/>
      <scheme val="minor"/>
    </font>
    <font>
      <b/>
      <i/>
      <sz val="12"/>
      <color theme="5" tint="-0.249977111117893"/>
      <name val="Tahoma"/>
      <family val="2"/>
    </font>
    <font>
      <sz val="11"/>
      <color theme="5" tint="-0.249977111117893"/>
      <name val="Tahoma"/>
      <family val="2"/>
    </font>
    <font>
      <b/>
      <i/>
      <sz val="12"/>
      <color theme="5" tint="-0.249977111117893"/>
      <name val="Calibri"/>
      <family val="2"/>
      <charset val="238"/>
      <scheme val="minor"/>
    </font>
    <font>
      <sz val="10"/>
      <color theme="5" tint="-0.249977111117893"/>
      <name val="Tahoma"/>
      <family val="2"/>
    </font>
    <font>
      <sz val="6"/>
      <color theme="5" tint="-0.249977111117893"/>
      <name val="Tahoma"/>
      <family val="2"/>
    </font>
    <font>
      <u/>
      <sz val="10"/>
      <name val="Tahoma"/>
      <family val="2"/>
      <charset val="238"/>
    </font>
    <font>
      <b/>
      <sz val="10"/>
      <color theme="5" tint="-0.249977111117893"/>
      <name val="Tahoma"/>
      <family val="2"/>
    </font>
    <font>
      <sz val="11"/>
      <color theme="5" tint="-0.249977111117893"/>
      <name val="Calibri"/>
      <family val="2"/>
      <charset val="238"/>
      <scheme val="minor"/>
    </font>
    <font>
      <sz val="11"/>
      <color theme="9" tint="-0.499984740745262"/>
      <name val="Calibri"/>
      <family val="2"/>
      <charset val="238"/>
      <scheme val="minor"/>
    </font>
    <font>
      <b/>
      <i/>
      <sz val="10"/>
      <color rgb="FF0000FF"/>
      <name val="Tahoma"/>
      <family val="2"/>
    </font>
    <font>
      <sz val="10"/>
      <color theme="5" tint="-0.249977111117893"/>
      <name val="Tahoma"/>
      <family val="2"/>
      <charset val="238"/>
    </font>
    <font>
      <b/>
      <i/>
      <sz val="10"/>
      <name val="Calibri"/>
      <family val="2"/>
      <charset val="238"/>
      <scheme val="minor"/>
    </font>
    <font>
      <sz val="10"/>
      <color indexed="56"/>
      <name val="Calibri"/>
      <family val="2"/>
      <charset val="238"/>
      <scheme val="minor"/>
    </font>
    <font>
      <sz val="10"/>
      <color theme="5"/>
      <name val="Tahoma"/>
      <family val="2"/>
      <charset val="238"/>
    </font>
    <font>
      <sz val="10"/>
      <color theme="5"/>
      <name val="Calibri"/>
      <family val="2"/>
      <charset val="238"/>
      <scheme val="minor"/>
    </font>
    <font>
      <i/>
      <sz val="10"/>
      <name val="Tahoma"/>
      <family val="2"/>
      <charset val="238"/>
    </font>
    <font>
      <u/>
      <sz val="11"/>
      <name val="Calibri"/>
      <family val="2"/>
      <charset val="238"/>
      <scheme val="minor"/>
    </font>
    <font>
      <sz val="10"/>
      <color indexed="56"/>
      <name val="Tahoma"/>
      <family val="2"/>
    </font>
    <font>
      <sz val="12"/>
      <color theme="1"/>
      <name val="Calibri"/>
      <family val="2"/>
      <scheme val="minor"/>
    </font>
    <font>
      <b/>
      <i/>
      <sz val="10"/>
      <color theme="9" tint="-0.499984740745262"/>
      <name val="Tahoma"/>
      <family val="2"/>
    </font>
    <font>
      <sz val="11"/>
      <color theme="9" tint="-0.499984740745262"/>
      <name val="Tahoma"/>
      <family val="2"/>
    </font>
    <font>
      <i/>
      <sz val="10"/>
      <color theme="9" tint="-0.499984740745262"/>
      <name val="Tahoma"/>
      <family val="2"/>
      <charset val="238"/>
    </font>
    <font>
      <u/>
      <sz val="10"/>
      <color theme="5"/>
      <name val="Tahoma"/>
      <family val="2"/>
      <charset val="238"/>
    </font>
    <font>
      <b/>
      <vertAlign val="superscript"/>
      <sz val="11"/>
      <name val="Calibri"/>
      <family val="2"/>
      <charset val="238"/>
      <scheme val="minor"/>
    </font>
    <font>
      <sz val="6"/>
      <name val="Tahoma"/>
      <family val="2"/>
      <charset val="238"/>
    </font>
    <font>
      <sz val="10"/>
      <name val="Arial"/>
      <family val="2"/>
      <charset val="238"/>
    </font>
    <font>
      <sz val="11"/>
      <color indexed="8"/>
      <name val="Calibri"/>
      <family val="2"/>
      <charset val="238"/>
    </font>
    <font>
      <sz val="10"/>
      <color theme="1"/>
      <name val="Arial"/>
      <family val="2"/>
      <charset val="238"/>
    </font>
    <font>
      <u/>
      <sz val="11"/>
      <name val="Calibri"/>
      <family val="2"/>
      <scheme val="minor"/>
    </font>
    <font>
      <sz val="11"/>
      <name val="Calibri"/>
      <family val="2"/>
      <scheme val="minor"/>
    </font>
    <font>
      <b/>
      <sz val="11"/>
      <color rgb="FF0000FF"/>
      <name val="Calibri"/>
      <family val="2"/>
      <scheme val="minor"/>
    </font>
    <font>
      <b/>
      <sz val="11"/>
      <color theme="9" tint="-0.499984740745262"/>
      <name val="Calibri"/>
      <family val="2"/>
      <scheme val="minor"/>
    </font>
    <font>
      <sz val="11"/>
      <color theme="9" tint="-0.499984740745262"/>
      <name val="Calibri"/>
      <family val="2"/>
      <scheme val="minor"/>
    </font>
    <font>
      <sz val="8"/>
      <name val="Calibri"/>
      <family val="2"/>
      <charset val="238"/>
      <scheme val="minor"/>
    </font>
    <font>
      <b/>
      <i/>
      <sz val="11"/>
      <color indexed="53"/>
      <name val="Arial"/>
      <family val="2"/>
      <charset val="238"/>
    </font>
    <font>
      <i/>
      <sz val="11"/>
      <name val="Arial"/>
      <family val="2"/>
      <charset val="238"/>
    </font>
    <font>
      <b/>
      <i/>
      <sz val="12"/>
      <name val="Arial"/>
      <family val="2"/>
      <charset val="238"/>
    </font>
    <font>
      <b/>
      <i/>
      <sz val="14"/>
      <color indexed="53"/>
      <name val="Arial"/>
      <family val="2"/>
      <charset val="238"/>
    </font>
    <font>
      <i/>
      <sz val="14"/>
      <name val="Arial"/>
      <family val="2"/>
      <charset val="238"/>
    </font>
    <font>
      <i/>
      <sz val="12"/>
      <name val="Arial"/>
      <family val="2"/>
      <charset val="238"/>
    </font>
    <font>
      <b/>
      <i/>
      <sz val="12"/>
      <color indexed="53"/>
      <name val="Arial"/>
      <family val="2"/>
      <charset val="238"/>
    </font>
    <font>
      <b/>
      <i/>
      <sz val="10"/>
      <name val="Arial"/>
      <family val="2"/>
      <charset val="238"/>
    </font>
    <font>
      <i/>
      <sz val="9"/>
      <name val="Arial"/>
      <family val="2"/>
      <charset val="238"/>
    </font>
    <font>
      <i/>
      <sz val="10"/>
      <name val="Arial"/>
      <family val="2"/>
      <charset val="238"/>
    </font>
    <font>
      <b/>
      <i/>
      <sz val="11"/>
      <name val="Arial"/>
      <family val="2"/>
      <charset val="238"/>
    </font>
    <font>
      <i/>
      <vertAlign val="superscript"/>
      <sz val="11"/>
      <name val="Arial"/>
      <family val="2"/>
      <charset val="238"/>
    </font>
    <font>
      <sz val="12"/>
      <name val="Arial"/>
      <family val="2"/>
      <charset val="238"/>
    </font>
    <font>
      <sz val="11"/>
      <name val="Arial"/>
      <family val="2"/>
      <charset val="238"/>
    </font>
    <font>
      <i/>
      <sz val="11"/>
      <color theme="1"/>
      <name val="Arial"/>
      <family val="2"/>
      <charset val="238"/>
    </font>
    <font>
      <i/>
      <sz val="11"/>
      <color indexed="8"/>
      <name val="Arial"/>
      <family val="2"/>
      <charset val="238"/>
    </font>
    <font>
      <i/>
      <sz val="11"/>
      <color indexed="10"/>
      <name val="Arial"/>
      <family val="2"/>
      <charset val="238"/>
    </font>
    <font>
      <b/>
      <sz val="11"/>
      <name val="Arial"/>
      <family val="2"/>
      <charset val="238"/>
    </font>
    <font>
      <sz val="10"/>
      <name val="Arial"/>
      <family val="2"/>
    </font>
  </fonts>
  <fills count="17">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6"/>
      </patternFill>
    </fill>
    <fill>
      <patternFill patternType="solid">
        <fgColor theme="0" tint="-0.14999847407452621"/>
        <bgColor indexed="64"/>
      </patternFill>
    </fill>
    <fill>
      <patternFill patternType="solid">
        <fgColor indexed="22"/>
        <bgColor indexed="64"/>
      </patternFill>
    </fill>
  </fills>
  <borders count="27">
    <border>
      <left/>
      <right/>
      <top/>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right/>
      <top/>
      <bottom style="thin">
        <color indexed="64"/>
      </bottom>
      <diagonal/>
    </border>
    <border>
      <left/>
      <right/>
      <top style="thin">
        <color indexed="64"/>
      </top>
      <bottom style="thin">
        <color indexed="64"/>
      </bottom>
      <diagonal/>
    </border>
    <border>
      <left/>
      <right/>
      <top style="double">
        <color indexed="64"/>
      </top>
      <bottom style="double">
        <color indexed="64"/>
      </bottom>
      <diagonal/>
    </border>
    <border>
      <left/>
      <right style="medium">
        <color indexed="23"/>
      </right>
      <top style="double">
        <color indexed="64"/>
      </top>
      <bottom style="double">
        <color indexed="64"/>
      </bottom>
      <diagonal/>
    </border>
    <border>
      <left style="medium">
        <color indexed="22"/>
      </left>
      <right/>
      <top style="double">
        <color indexed="64"/>
      </top>
      <bottom style="double">
        <color indexed="64"/>
      </bottom>
      <diagonal/>
    </border>
    <border>
      <left/>
      <right/>
      <top style="thin">
        <color indexed="64"/>
      </top>
      <bottom/>
      <diagonal/>
    </border>
    <border>
      <left/>
      <right/>
      <top style="dotted">
        <color indexed="22"/>
      </top>
      <bottom style="dotted">
        <color indexed="2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1">
    <xf numFmtId="0" fontId="0" fillId="0" borderId="0"/>
    <xf numFmtId="0" fontId="1" fillId="0" borderId="0"/>
    <xf numFmtId="49" fontId="12" fillId="0" borderId="0" applyBorder="0" applyAlignment="0"/>
    <xf numFmtId="0" fontId="28" fillId="0" borderId="0"/>
    <xf numFmtId="0" fontId="32" fillId="0" borderId="0"/>
    <xf numFmtId="0" fontId="33" fillId="0" borderId="0"/>
    <xf numFmtId="0" fontId="67" fillId="0" borderId="0"/>
    <xf numFmtId="0" fontId="74" fillId="0" borderId="0"/>
    <xf numFmtId="0" fontId="32" fillId="0" borderId="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7" borderId="0" applyNumberFormat="0" applyBorder="0" applyAlignment="0" applyProtection="0"/>
    <xf numFmtId="0" fontId="75" fillId="10" borderId="0" applyNumberFormat="0" applyBorder="0" applyAlignment="0" applyProtection="0"/>
    <xf numFmtId="0" fontId="75" fillId="13" borderId="0" applyNumberFormat="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0" fontId="76" fillId="0" borderId="0"/>
    <xf numFmtId="0" fontId="32" fillId="0" borderId="0"/>
    <xf numFmtId="0" fontId="32" fillId="0" borderId="0"/>
    <xf numFmtId="0" fontId="32" fillId="0" borderId="0"/>
    <xf numFmtId="0" fontId="32" fillId="14" borderId="11" applyNumberFormat="0" applyFont="0" applyAlignment="0" applyProtection="0"/>
    <xf numFmtId="0" fontId="32" fillId="14" borderId="11" applyNumberFormat="0" applyFont="0" applyAlignment="0" applyProtection="0"/>
    <xf numFmtId="0" fontId="32" fillId="14" borderId="11" applyNumberFormat="0" applyFont="0" applyAlignment="0" applyProtection="0"/>
    <xf numFmtId="0" fontId="33" fillId="0" borderId="0"/>
    <xf numFmtId="0" fontId="33" fillId="0" borderId="0"/>
    <xf numFmtId="0" fontId="101" fillId="0" borderId="0"/>
  </cellStyleXfs>
  <cellXfs count="444">
    <xf numFmtId="0" fontId="0" fillId="0" borderId="0" xfId="0"/>
    <xf numFmtId="0" fontId="2" fillId="0" borderId="0" xfId="0" applyFont="1" applyAlignment="1" applyProtection="1">
      <alignment wrapText="1"/>
      <protection locked="0"/>
    </xf>
    <xf numFmtId="4" fontId="2" fillId="0" borderId="0" xfId="0" applyNumberFormat="1" applyFont="1" applyAlignment="1" applyProtection="1">
      <alignment horizontal="right" vertical="center" wrapText="1"/>
      <protection hidden="1"/>
    </xf>
    <xf numFmtId="0" fontId="2" fillId="0" borderId="0" xfId="0" quotePrefix="1" applyFont="1" applyAlignment="1" applyProtection="1">
      <alignment horizontal="right" vertical="center" wrapText="1"/>
      <protection hidden="1"/>
    </xf>
    <xf numFmtId="0" fontId="3" fillId="0" borderId="0" xfId="0" applyFont="1" applyAlignment="1" applyProtection="1">
      <alignment horizontal="justify" vertical="top" wrapText="1"/>
      <protection hidden="1"/>
    </xf>
    <xf numFmtId="49" fontId="2" fillId="0" borderId="0" xfId="0" applyNumberFormat="1" applyFont="1" applyAlignment="1" applyProtection="1">
      <alignment horizontal="justify" vertical="center" wrapText="1"/>
      <protection hidden="1"/>
    </xf>
    <xf numFmtId="0" fontId="2" fillId="0" borderId="0" xfId="0" applyFont="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0" fillId="0" borderId="0" xfId="0" applyProtection="1">
      <protection hidden="1"/>
    </xf>
    <xf numFmtId="0" fontId="4" fillId="0" borderId="1" xfId="0" applyFont="1" applyBorder="1" applyAlignment="1" applyProtection="1">
      <alignment horizontal="center" vertical="center" wrapText="1"/>
      <protection hidden="1"/>
    </xf>
    <xf numFmtId="0" fontId="6" fillId="0" borderId="1" xfId="0" applyFont="1" applyBorder="1" applyAlignment="1" applyProtection="1">
      <alignment horizontal="center" vertical="top"/>
      <protection hidden="1"/>
    </xf>
    <xf numFmtId="0" fontId="4" fillId="0" borderId="2" xfId="0" applyFont="1" applyBorder="1" applyAlignment="1" applyProtection="1">
      <alignment horizontal="center" vertical="center" wrapText="1"/>
      <protection hidden="1"/>
    </xf>
    <xf numFmtId="0" fontId="4" fillId="0" borderId="0" xfId="0" applyFont="1" applyAlignment="1" applyProtection="1">
      <alignment horizontal="right" vertical="center" wrapText="1"/>
      <protection hidden="1"/>
    </xf>
    <xf numFmtId="0" fontId="9" fillId="0" borderId="1" xfId="0" applyFont="1" applyBorder="1" applyAlignment="1" applyProtection="1">
      <alignment horizontal="left" vertical="center"/>
      <protection hidden="1"/>
    </xf>
    <xf numFmtId="0" fontId="9" fillId="0" borderId="1" xfId="0" applyFont="1" applyBorder="1" applyAlignment="1" applyProtection="1">
      <alignment horizontal="center" vertical="center" wrapText="1"/>
      <protection hidden="1"/>
    </xf>
    <xf numFmtId="0" fontId="9" fillId="0" borderId="1" xfId="0" applyFont="1" applyBorder="1" applyAlignment="1" applyProtection="1">
      <alignment horizontal="right" vertical="center" wrapText="1"/>
      <protection hidden="1"/>
    </xf>
    <xf numFmtId="0" fontId="6" fillId="0" borderId="3" xfId="0" applyFont="1" applyBorder="1" applyAlignment="1" applyProtection="1">
      <alignment horizontal="center" vertical="top" wrapText="1"/>
      <protection hidden="1"/>
    </xf>
    <xf numFmtId="0" fontId="2" fillId="3" borderId="3" xfId="0" quotePrefix="1" applyFont="1" applyFill="1" applyBorder="1" applyAlignment="1" applyProtection="1">
      <alignment horizontal="left" vertical="center"/>
      <protection hidden="1"/>
    </xf>
    <xf numFmtId="0" fontId="2" fillId="3" borderId="3" xfId="0" quotePrefix="1" applyFont="1" applyFill="1" applyBorder="1" applyAlignment="1" applyProtection="1">
      <alignment horizontal="left" vertical="center" wrapText="1"/>
      <protection hidden="1"/>
    </xf>
    <xf numFmtId="0" fontId="2" fillId="3" borderId="3" xfId="0" quotePrefix="1" applyFont="1" applyFill="1" applyBorder="1" applyAlignment="1" applyProtection="1">
      <alignment horizontal="right" vertical="center" wrapText="1"/>
      <protection hidden="1"/>
    </xf>
    <xf numFmtId="0" fontId="3" fillId="3" borderId="3" xfId="0" applyFont="1" applyFill="1" applyBorder="1" applyAlignment="1" applyProtection="1">
      <alignment horizontal="justify" vertical="top" wrapText="1"/>
      <protection hidden="1"/>
    </xf>
    <xf numFmtId="49" fontId="2" fillId="3" borderId="3" xfId="0" applyNumberFormat="1" applyFont="1" applyFill="1" applyBorder="1" applyAlignment="1" applyProtection="1">
      <alignment horizontal="justify" vertical="center" wrapText="1"/>
      <protection hidden="1"/>
    </xf>
    <xf numFmtId="0" fontId="2" fillId="3" borderId="3" xfId="0" applyFont="1" applyFill="1" applyBorder="1" applyAlignment="1" applyProtection="1">
      <alignment horizontal="center" vertical="center" wrapText="1"/>
      <protection hidden="1"/>
    </xf>
    <xf numFmtId="49" fontId="10" fillId="0" borderId="0" xfId="0" applyNumberFormat="1" applyFont="1" applyAlignment="1" applyProtection="1">
      <alignment horizontal="justify" vertical="center" wrapText="1"/>
      <protection hidden="1"/>
    </xf>
    <xf numFmtId="0" fontId="11" fillId="0" borderId="0" xfId="0" applyFont="1" applyProtection="1">
      <protection hidden="1"/>
    </xf>
    <xf numFmtId="0" fontId="11" fillId="0" borderId="0" xfId="0" applyFont="1" applyAlignment="1" applyProtection="1">
      <alignment horizontal="right"/>
      <protection hidden="1"/>
    </xf>
    <xf numFmtId="0" fontId="11" fillId="0" borderId="0" xfId="0" applyFont="1" applyAlignment="1" applyProtection="1">
      <alignment horizontal="justify" vertical="top" wrapText="1"/>
      <protection hidden="1"/>
    </xf>
    <xf numFmtId="165" fontId="11" fillId="0" borderId="0" xfId="2" applyNumberFormat="1" applyFont="1" applyAlignment="1" applyProtection="1">
      <alignment horizontal="left" vertical="top"/>
      <protection hidden="1"/>
    </xf>
    <xf numFmtId="0" fontId="13" fillId="0" borderId="0" xfId="0" applyFont="1" applyAlignment="1" applyProtection="1">
      <alignment horizontal="left" vertical="top" wrapText="1"/>
      <protection hidden="1"/>
    </xf>
    <xf numFmtId="0" fontId="13" fillId="0" borderId="0" xfId="0" applyFont="1" applyAlignment="1" applyProtection="1">
      <alignment horizontal="right" vertical="top" wrapText="1"/>
      <protection hidden="1"/>
    </xf>
    <xf numFmtId="49" fontId="14" fillId="0" borderId="0" xfId="0" applyNumberFormat="1" applyFont="1" applyAlignment="1" applyProtection="1">
      <alignment horizontal="left" vertical="center"/>
      <protection hidden="1"/>
    </xf>
    <xf numFmtId="49" fontId="13" fillId="0" borderId="0" xfId="0" applyNumberFormat="1" applyFont="1" applyAlignment="1" applyProtection="1">
      <alignment horizontal="justify" vertical="center" wrapText="1"/>
      <protection hidden="1"/>
    </xf>
    <xf numFmtId="0" fontId="2" fillId="0" borderId="0" xfId="0" applyFont="1" applyAlignment="1" applyProtection="1">
      <alignment horizontal="right" vertical="center" wrapText="1"/>
      <protection hidden="1"/>
    </xf>
    <xf numFmtId="0" fontId="15" fillId="0" borderId="0" xfId="0" applyFont="1" applyAlignment="1" applyProtection="1">
      <alignment horizontal="left" vertical="top" wrapText="1"/>
      <protection hidden="1"/>
    </xf>
    <xf numFmtId="0" fontId="0" fillId="0" borderId="0" xfId="0" applyAlignment="1" applyProtection="1">
      <alignment horizontal="right"/>
      <protection hidden="1"/>
    </xf>
    <xf numFmtId="0" fontId="11" fillId="0" borderId="0" xfId="0" applyFont="1" applyAlignment="1" applyProtection="1">
      <alignment horizontal="right" vertical="top" wrapText="1"/>
      <protection hidden="1"/>
    </xf>
    <xf numFmtId="0" fontId="2" fillId="0" borderId="0" xfId="0" quotePrefix="1" applyFont="1" applyAlignment="1" applyProtection="1">
      <alignment horizontal="center" vertical="top" wrapText="1"/>
      <protection hidden="1"/>
    </xf>
    <xf numFmtId="0" fontId="2" fillId="0" borderId="0" xfId="0" quotePrefix="1" applyFont="1" applyAlignment="1" applyProtection="1">
      <alignment horizontal="right" vertical="top" wrapText="1"/>
      <protection hidden="1"/>
    </xf>
    <xf numFmtId="0" fontId="18" fillId="0" borderId="0" xfId="0" applyFont="1" applyAlignment="1" applyProtection="1">
      <alignment horizontal="right" vertical="center" wrapText="1"/>
      <protection hidden="1"/>
    </xf>
    <xf numFmtId="3" fontId="4" fillId="0" borderId="0" xfId="0" applyNumberFormat="1" applyFont="1" applyAlignment="1" applyProtection="1">
      <alignment horizontal="center" vertical="center" wrapText="1"/>
      <protection hidden="1"/>
    </xf>
    <xf numFmtId="166" fontId="2" fillId="0" borderId="0" xfId="0" applyNumberFormat="1" applyFont="1" applyAlignment="1" applyProtection="1">
      <alignment horizontal="right" vertical="center" wrapText="1"/>
      <protection hidden="1"/>
    </xf>
    <xf numFmtId="0" fontId="15" fillId="0" borderId="0" xfId="0" applyFont="1" applyAlignment="1" applyProtection="1">
      <alignment horizontal="right" vertical="top" wrapText="1"/>
      <protection hidden="1"/>
    </xf>
    <xf numFmtId="3" fontId="19" fillId="0" borderId="0" xfId="0" applyNumberFormat="1" applyFont="1" applyAlignment="1" applyProtection="1">
      <alignment horizontal="center" vertical="center" wrapText="1"/>
      <protection hidden="1"/>
    </xf>
    <xf numFmtId="0" fontId="20" fillId="0" borderId="0" xfId="0" applyFont="1" applyAlignment="1" applyProtection="1">
      <alignment horizontal="left" vertical="top" wrapText="1"/>
      <protection hidden="1"/>
    </xf>
    <xf numFmtId="165" fontId="20" fillId="0" borderId="0" xfId="2" applyNumberFormat="1" applyFont="1" applyAlignment="1" applyProtection="1">
      <alignment horizontal="left" vertical="top"/>
      <protection hidden="1"/>
    </xf>
    <xf numFmtId="165" fontId="20" fillId="0" borderId="0" xfId="2" applyNumberFormat="1" applyFont="1" applyAlignment="1" applyProtection="1">
      <alignment horizontal="right" vertical="top"/>
      <protection hidden="1"/>
    </xf>
    <xf numFmtId="0" fontId="3" fillId="0" borderId="0" xfId="0" quotePrefix="1" applyFont="1" applyAlignment="1" applyProtection="1">
      <alignment horizontal="justify" vertical="top" wrapText="1"/>
      <protection hidden="1"/>
    </xf>
    <xf numFmtId="3" fontId="21" fillId="0" borderId="0" xfId="0" applyNumberFormat="1" applyFont="1" applyAlignment="1" applyProtection="1">
      <alignment horizontal="center" vertical="center" wrapText="1"/>
      <protection hidden="1"/>
    </xf>
    <xf numFmtId="0" fontId="18" fillId="0" borderId="0" xfId="0" applyFont="1" applyAlignment="1" applyProtection="1">
      <alignment horizontal="left" vertical="top" wrapText="1"/>
      <protection hidden="1"/>
    </xf>
    <xf numFmtId="0" fontId="18" fillId="0" borderId="0" xfId="0" applyFont="1" applyAlignment="1" applyProtection="1">
      <alignment horizontal="right" vertical="top" wrapText="1"/>
      <protection hidden="1"/>
    </xf>
    <xf numFmtId="49" fontId="17" fillId="0" borderId="0" xfId="0" applyNumberFormat="1" applyFont="1" applyAlignment="1" applyProtection="1">
      <alignment horizontal="justify" vertical="center" wrapText="1"/>
      <protection hidden="1"/>
    </xf>
    <xf numFmtId="3" fontId="22" fillId="0" borderId="0" xfId="0" applyNumberFormat="1" applyFont="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3" fontId="21" fillId="0" borderId="4" xfId="0" applyNumberFormat="1" applyFont="1" applyBorder="1" applyAlignment="1" applyProtection="1">
      <alignment horizontal="center" vertical="center" wrapText="1"/>
      <protection hidden="1"/>
    </xf>
    <xf numFmtId="0" fontId="3" fillId="0" borderId="0" xfId="0" applyFont="1" applyAlignment="1" applyProtection="1">
      <alignment horizontal="right" vertical="top"/>
      <protection hidden="1"/>
    </xf>
    <xf numFmtId="165" fontId="20" fillId="0" borderId="0" xfId="0" applyNumberFormat="1" applyFont="1" applyAlignment="1" applyProtection="1">
      <alignment horizontal="left" vertical="top" wrapText="1"/>
      <protection hidden="1"/>
    </xf>
    <xf numFmtId="3" fontId="0" fillId="0" borderId="0" xfId="0" applyNumberFormat="1" applyAlignment="1" applyProtection="1">
      <alignment horizontal="center"/>
      <protection hidden="1"/>
    </xf>
    <xf numFmtId="0" fontId="2" fillId="0" borderId="0" xfId="0" applyFont="1" applyAlignment="1" applyProtection="1">
      <alignment wrapText="1"/>
      <protection hidden="1"/>
    </xf>
    <xf numFmtId="3" fontId="23" fillId="0" borderId="0" xfId="0" applyNumberFormat="1" applyFont="1" applyAlignment="1" applyProtection="1">
      <alignment horizontal="center" vertical="center"/>
      <protection hidden="1"/>
    </xf>
    <xf numFmtId="0" fontId="2" fillId="0" borderId="5" xfId="0" applyFont="1" applyBorder="1" applyAlignment="1" applyProtection="1">
      <alignment horizontal="center" vertical="center" wrapText="1"/>
      <protection hidden="1"/>
    </xf>
    <xf numFmtId="3" fontId="21" fillId="0" borderId="5" xfId="0" applyNumberFormat="1" applyFont="1" applyBorder="1" applyAlignment="1" applyProtection="1">
      <alignment horizontal="center" vertical="center" wrapText="1"/>
      <protection hidden="1"/>
    </xf>
    <xf numFmtId="1" fontId="9" fillId="0" borderId="6" xfId="0" applyNumberFormat="1" applyFont="1" applyBorder="1" applyAlignment="1" applyProtection="1">
      <alignment horizontal="left" vertical="center" wrapText="1"/>
      <protection hidden="1"/>
    </xf>
    <xf numFmtId="165" fontId="9" fillId="0" borderId="6" xfId="2" applyNumberFormat="1" applyFont="1" applyBorder="1" applyAlignment="1" applyProtection="1">
      <alignment horizontal="left" vertical="center"/>
      <protection hidden="1"/>
    </xf>
    <xf numFmtId="2" fontId="4" fillId="0" borderId="6" xfId="0" applyNumberFormat="1" applyFont="1" applyBorder="1" applyAlignment="1" applyProtection="1">
      <alignment horizontal="left" vertical="center" wrapText="1"/>
      <protection hidden="1"/>
    </xf>
    <xf numFmtId="2" fontId="24" fillId="0" borderId="6" xfId="0" applyNumberFormat="1" applyFont="1" applyBorder="1" applyAlignment="1" applyProtection="1">
      <alignment horizontal="left" vertical="center" wrapText="1"/>
      <protection hidden="1"/>
    </xf>
    <xf numFmtId="0" fontId="2" fillId="0" borderId="6" xfId="0" applyFont="1" applyBorder="1" applyAlignment="1" applyProtection="1">
      <alignment horizontal="center" vertical="center" wrapText="1"/>
      <protection hidden="1"/>
    </xf>
    <xf numFmtId="3" fontId="4" fillId="0" borderId="6" xfId="0" applyNumberFormat="1" applyFont="1" applyBorder="1" applyAlignment="1" applyProtection="1">
      <alignment horizontal="center" vertical="center" wrapText="1"/>
      <protection hidden="1"/>
    </xf>
    <xf numFmtId="0" fontId="2" fillId="0" borderId="6" xfId="0" applyFont="1" applyBorder="1" applyAlignment="1" applyProtection="1">
      <alignment horizontal="right" vertical="center" wrapText="1"/>
      <protection hidden="1"/>
    </xf>
    <xf numFmtId="2" fontId="4" fillId="0" borderId="0" xfId="0" applyNumberFormat="1" applyFont="1" applyAlignment="1" applyProtection="1">
      <alignment horizontal="left" vertical="center" wrapText="1"/>
      <protection hidden="1"/>
    </xf>
    <xf numFmtId="2" fontId="4" fillId="0" borderId="0" xfId="0" applyNumberFormat="1" applyFont="1" applyAlignment="1" applyProtection="1">
      <alignment horizontal="right" vertical="center" wrapText="1"/>
      <protection hidden="1"/>
    </xf>
    <xf numFmtId="2" fontId="24" fillId="0" borderId="0" xfId="0" applyNumberFormat="1" applyFont="1" applyAlignment="1" applyProtection="1">
      <alignment horizontal="left" vertical="center" wrapText="1"/>
      <protection hidden="1"/>
    </xf>
    <xf numFmtId="165" fontId="25" fillId="0" borderId="0" xfId="2" applyNumberFormat="1" applyFont="1" applyAlignment="1" applyProtection="1">
      <alignment horizontal="left" vertical="top"/>
      <protection hidden="1"/>
    </xf>
    <xf numFmtId="165" fontId="25" fillId="0" borderId="0" xfId="2" applyNumberFormat="1" applyFont="1" applyAlignment="1" applyProtection="1">
      <alignment horizontal="right" vertical="top"/>
      <protection hidden="1"/>
    </xf>
    <xf numFmtId="0" fontId="24" fillId="0" borderId="0" xfId="0" applyFont="1" applyAlignment="1" applyProtection="1">
      <alignment horizontal="justify" vertical="top" wrapText="1"/>
      <protection hidden="1"/>
    </xf>
    <xf numFmtId="49" fontId="4" fillId="0" borderId="0" xfId="0" applyNumberFormat="1" applyFont="1" applyAlignment="1" applyProtection="1">
      <alignment horizontal="justify" vertical="center" wrapText="1"/>
      <protection hidden="1"/>
    </xf>
    <xf numFmtId="0" fontId="2" fillId="0" borderId="0" xfId="0" applyFont="1" applyBorder="1" applyAlignment="1" applyProtection="1">
      <alignment wrapText="1"/>
      <protection hidden="1"/>
    </xf>
    <xf numFmtId="3" fontId="19" fillId="0" borderId="0" xfId="0" applyNumberFormat="1" applyFont="1" applyBorder="1" applyAlignment="1" applyProtection="1">
      <alignment horizontal="center" vertical="center" wrapText="1"/>
      <protection hidden="1"/>
    </xf>
    <xf numFmtId="3" fontId="27" fillId="0" borderId="0" xfId="0" applyNumberFormat="1" applyFont="1" applyAlignment="1" applyProtection="1">
      <alignment horizontal="center" vertical="center" wrapText="1"/>
      <protection hidden="1"/>
    </xf>
    <xf numFmtId="3" fontId="20" fillId="0" borderId="0" xfId="0" applyNumberFormat="1" applyFont="1" applyAlignment="1" applyProtection="1">
      <alignment horizontal="center" vertical="center"/>
      <protection hidden="1"/>
    </xf>
    <xf numFmtId="167" fontId="21" fillId="0" borderId="4" xfId="0" applyNumberFormat="1" applyFont="1" applyBorder="1" applyAlignment="1" applyProtection="1">
      <alignment horizontal="center" vertical="center" wrapText="1"/>
      <protection hidden="1"/>
    </xf>
    <xf numFmtId="4" fontId="19" fillId="0" borderId="0" xfId="0" applyNumberFormat="1" applyFont="1" applyAlignment="1" applyProtection="1">
      <alignment horizontal="right" vertical="center" wrapText="1"/>
      <protection hidden="1"/>
    </xf>
    <xf numFmtId="49" fontId="2" fillId="0" borderId="0" xfId="0" applyNumberFormat="1" applyFont="1" applyAlignment="1" applyProtection="1">
      <alignment horizontal="right" vertical="center" wrapText="1"/>
      <protection hidden="1"/>
    </xf>
    <xf numFmtId="49" fontId="2" fillId="0" borderId="0" xfId="0" applyNumberFormat="1" applyFont="1" applyAlignment="1" applyProtection="1">
      <alignment horizontal="center" vertical="center" wrapText="1"/>
      <protection hidden="1"/>
    </xf>
    <xf numFmtId="0" fontId="0" fillId="0" borderId="0" xfId="0" applyAlignment="1" applyProtection="1">
      <alignment horizontal="center"/>
      <protection hidden="1"/>
    </xf>
    <xf numFmtId="4" fontId="19" fillId="0" borderId="0" xfId="0" applyNumberFormat="1" applyFont="1" applyAlignment="1" applyProtection="1">
      <alignment horizontal="center" vertical="center" wrapText="1"/>
      <protection hidden="1"/>
    </xf>
    <xf numFmtId="166" fontId="4" fillId="0" borderId="6" xfId="0" applyNumberFormat="1" applyFont="1" applyBorder="1" applyAlignment="1" applyProtection="1">
      <alignment horizontal="center" vertical="center" wrapText="1"/>
      <protection hidden="1"/>
    </xf>
    <xf numFmtId="166" fontId="4" fillId="0" borderId="0" xfId="0" applyNumberFormat="1" applyFont="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3" fontId="21" fillId="0" borderId="0" xfId="0" applyNumberFormat="1" applyFont="1" applyBorder="1" applyAlignment="1" applyProtection="1">
      <alignment horizontal="center" vertical="center" wrapText="1"/>
      <protection hidden="1"/>
    </xf>
    <xf numFmtId="1" fontId="21" fillId="0" borderId="0" xfId="0" applyNumberFormat="1" applyFont="1" applyAlignment="1" applyProtection="1">
      <alignment horizontal="center" vertical="center" wrapText="1"/>
      <protection hidden="1"/>
    </xf>
    <xf numFmtId="4" fontId="21" fillId="0" borderId="0" xfId="0" applyNumberFormat="1" applyFont="1" applyAlignment="1" applyProtection="1">
      <alignment horizontal="center" vertical="center" wrapText="1"/>
      <protection hidden="1"/>
    </xf>
    <xf numFmtId="0" fontId="3" fillId="0" borderId="0" xfId="0" quotePrefix="1" applyFont="1" applyAlignment="1" applyProtection="1">
      <alignment horizontal="center" vertical="top" wrapText="1"/>
      <protection hidden="1"/>
    </xf>
    <xf numFmtId="3" fontId="21" fillId="0" borderId="5" xfId="0" applyNumberFormat="1" applyFont="1" applyFill="1" applyBorder="1" applyAlignment="1" applyProtection="1">
      <alignment horizontal="center" vertical="center" wrapText="1"/>
      <protection hidden="1"/>
    </xf>
    <xf numFmtId="0" fontId="4" fillId="0" borderId="0" xfId="0" applyFont="1" applyAlignment="1" applyProtection="1">
      <alignment horizontal="center" wrapText="1"/>
      <protection hidden="1"/>
    </xf>
    <xf numFmtId="3" fontId="29" fillId="0" borderId="0" xfId="0" applyNumberFormat="1" applyFont="1" applyAlignment="1" applyProtection="1">
      <alignment horizontal="center" vertical="center" wrapText="1"/>
      <protection hidden="1"/>
    </xf>
    <xf numFmtId="0" fontId="30" fillId="0" borderId="0" xfId="0" quotePrefix="1" applyFont="1" applyAlignment="1" applyProtection="1">
      <alignment horizontal="center" vertical="top" wrapText="1"/>
      <protection hidden="1"/>
    </xf>
    <xf numFmtId="4" fontId="31" fillId="0" borderId="0" xfId="0" applyNumberFormat="1" applyFont="1" applyBorder="1" applyAlignment="1" applyProtection="1">
      <alignment horizontal="center" vertical="center" wrapText="1"/>
      <protection hidden="1"/>
    </xf>
    <xf numFmtId="1" fontId="27" fillId="0" borderId="0" xfId="0" applyNumberFormat="1" applyFont="1" applyAlignment="1" applyProtection="1">
      <alignment horizontal="center" vertical="center" wrapText="1"/>
      <protection hidden="1"/>
    </xf>
    <xf numFmtId="2" fontId="4" fillId="0" borderId="8" xfId="0" applyNumberFormat="1" applyFont="1" applyBorder="1" applyAlignment="1" applyProtection="1">
      <alignment horizontal="left" vertical="center" wrapText="1"/>
      <protection hidden="1"/>
    </xf>
    <xf numFmtId="0" fontId="2" fillId="0" borderId="9" xfId="0" applyFont="1" applyBorder="1" applyAlignment="1" applyProtection="1">
      <alignment horizontal="center" vertical="center" wrapText="1"/>
      <protection hidden="1"/>
    </xf>
    <xf numFmtId="3" fontId="21" fillId="0" borderId="9" xfId="0" applyNumberFormat="1" applyFont="1" applyBorder="1" applyAlignment="1" applyProtection="1">
      <alignment horizontal="center" vertical="center" wrapText="1"/>
      <protection hidden="1"/>
    </xf>
    <xf numFmtId="0" fontId="3" fillId="0" borderId="0" xfId="0" quotePrefix="1" applyFont="1" applyAlignment="1" applyProtection="1">
      <alignment horizontal="right" vertical="top" wrapText="1"/>
      <protection hidden="1"/>
    </xf>
    <xf numFmtId="49" fontId="4" fillId="0" borderId="0" xfId="0" quotePrefix="1" applyNumberFormat="1" applyFont="1" applyAlignment="1" applyProtection="1">
      <alignment horizontal="justify" vertical="center" wrapText="1"/>
      <protection hidden="1"/>
    </xf>
    <xf numFmtId="165" fontId="25" fillId="0" borderId="0" xfId="2" applyNumberFormat="1" applyFont="1" applyAlignment="1" applyProtection="1">
      <alignment horizontal="left" vertical="center"/>
      <protection hidden="1"/>
    </xf>
    <xf numFmtId="165" fontId="25" fillId="0" borderId="0" xfId="2" applyNumberFormat="1" applyFont="1" applyAlignment="1" applyProtection="1">
      <alignment horizontal="right" vertical="center"/>
      <protection hidden="1"/>
    </xf>
    <xf numFmtId="0" fontId="3" fillId="0" borderId="0" xfId="0" applyFont="1" applyAlignment="1" applyProtection="1">
      <alignment horizontal="left" vertical="center" wrapText="1"/>
      <protection hidden="1"/>
    </xf>
    <xf numFmtId="165" fontId="9" fillId="0" borderId="0" xfId="2" applyNumberFormat="1" applyFont="1" applyAlignment="1" applyProtection="1">
      <alignment horizontal="left"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right" vertical="center" wrapText="1"/>
      <protection hidden="1"/>
    </xf>
    <xf numFmtId="165" fontId="25" fillId="0" borderId="6" xfId="2" applyNumberFormat="1" applyFont="1" applyBorder="1" applyAlignment="1" applyProtection="1">
      <alignment horizontal="left" vertical="center"/>
      <protection hidden="1"/>
    </xf>
    <xf numFmtId="0" fontId="2" fillId="0" borderId="0" xfId="0" applyFont="1" applyAlignment="1" applyProtection="1">
      <alignment horizontal="right" wrapText="1"/>
      <protection hidden="1"/>
    </xf>
    <xf numFmtId="0" fontId="3" fillId="0" borderId="0" xfId="0" applyFont="1" applyAlignment="1" applyProtection="1">
      <alignment vertical="top"/>
      <protection hidden="1"/>
    </xf>
    <xf numFmtId="0" fontId="2" fillId="0" borderId="0" xfId="0" applyFont="1" applyAlignment="1" applyProtection="1">
      <alignment horizontal="center" wrapText="1"/>
      <protection hidden="1"/>
    </xf>
    <xf numFmtId="0" fontId="2" fillId="0" borderId="0" xfId="0" applyFont="1" applyAlignment="1" applyProtection="1">
      <alignment horizontal="left" vertical="center"/>
      <protection hidden="1"/>
    </xf>
    <xf numFmtId="168" fontId="2" fillId="0" borderId="0" xfId="0" applyNumberFormat="1" applyFont="1" applyAlignment="1" applyProtection="1">
      <alignment horizontal="justify" vertical="center" wrapText="1"/>
      <protection hidden="1"/>
    </xf>
    <xf numFmtId="0" fontId="2" fillId="0" borderId="0" xfId="0" applyFont="1" applyAlignment="1" applyProtection="1">
      <alignment horizontal="centerContinuous" vertical="center" wrapText="1"/>
      <protection hidden="1"/>
    </xf>
    <xf numFmtId="8" fontId="2" fillId="0" borderId="0" xfId="0" applyNumberFormat="1" applyFont="1" applyAlignment="1" applyProtection="1">
      <alignment horizontal="centerContinuous" vertical="center" wrapText="1"/>
      <protection hidden="1"/>
    </xf>
    <xf numFmtId="166" fontId="2" fillId="0" borderId="4" xfId="0" applyNumberFormat="1" applyFont="1" applyBorder="1" applyAlignment="1" applyProtection="1">
      <alignment horizontal="right" vertical="center" wrapText="1"/>
      <protection locked="0"/>
    </xf>
    <xf numFmtId="166" fontId="2" fillId="0" borderId="0" xfId="0" applyNumberFormat="1" applyFont="1" applyAlignment="1" applyProtection="1">
      <alignment horizontal="left" vertical="center" wrapText="1"/>
      <protection locked="0"/>
    </xf>
    <xf numFmtId="0" fontId="0" fillId="0" borderId="0" xfId="0" applyProtection="1">
      <protection locked="0"/>
    </xf>
    <xf numFmtId="166" fontId="2" fillId="0" borderId="0" xfId="0" applyNumberFormat="1" applyFont="1" applyAlignment="1" applyProtection="1">
      <alignment horizontal="right" vertical="center" wrapText="1"/>
      <protection locked="0"/>
    </xf>
    <xf numFmtId="166" fontId="2" fillId="0" borderId="5" xfId="0" applyNumberFormat="1" applyFont="1" applyBorder="1" applyAlignment="1" applyProtection="1">
      <alignment horizontal="right" vertical="center" wrapText="1"/>
      <protection locked="0"/>
    </xf>
    <xf numFmtId="0" fontId="2" fillId="0" borderId="6" xfId="0" applyFont="1" applyBorder="1" applyAlignment="1" applyProtection="1">
      <alignment horizontal="right" vertical="center" wrapText="1"/>
      <protection locked="0"/>
    </xf>
    <xf numFmtId="0" fontId="2" fillId="0" borderId="0" xfId="0" applyFont="1" applyAlignment="1" applyProtection="1">
      <alignment horizontal="right" vertical="center" wrapText="1"/>
      <protection locked="0"/>
    </xf>
    <xf numFmtId="0" fontId="2" fillId="0" borderId="0" xfId="0" applyFont="1" applyBorder="1" applyAlignment="1" applyProtection="1">
      <alignment wrapText="1"/>
      <protection locked="0"/>
    </xf>
    <xf numFmtId="49" fontId="2" fillId="0" borderId="0" xfId="0" applyNumberFormat="1" applyFont="1" applyAlignment="1" applyProtection="1">
      <alignment horizontal="justify" vertical="center" wrapText="1"/>
      <protection locked="0"/>
    </xf>
    <xf numFmtId="166" fontId="2" fillId="0" borderId="0" xfId="0" applyNumberFormat="1" applyFont="1" applyBorder="1" applyAlignment="1" applyProtection="1">
      <alignment horizontal="right" vertical="center" wrapText="1"/>
      <protection locked="0"/>
    </xf>
    <xf numFmtId="4" fontId="2" fillId="0" borderId="0" xfId="0" applyNumberFormat="1" applyFont="1" applyAlignment="1" applyProtection="1">
      <alignment horizontal="right" vertical="center" wrapText="1"/>
      <protection locked="0"/>
    </xf>
    <xf numFmtId="166" fontId="2" fillId="0" borderId="9" xfId="0" applyNumberFormat="1" applyFont="1" applyBorder="1" applyAlignment="1" applyProtection="1">
      <alignment horizontal="right" vertical="center" wrapText="1"/>
      <protection locked="0"/>
    </xf>
    <xf numFmtId="49" fontId="34" fillId="0" borderId="0" xfId="0" applyNumberFormat="1" applyFont="1" applyAlignment="1" applyProtection="1">
      <alignment horizontal="justify" vertical="center" wrapText="1"/>
      <protection hidden="1"/>
    </xf>
    <xf numFmtId="49" fontId="35" fillId="0" borderId="0" xfId="0" applyNumberFormat="1" applyFont="1" applyAlignment="1" applyProtection="1">
      <alignment horizontal="justify" vertical="center" wrapText="1"/>
      <protection hidden="1"/>
    </xf>
    <xf numFmtId="2" fontId="36" fillId="0" borderId="6" xfId="0" applyNumberFormat="1" applyFont="1" applyBorder="1" applyAlignment="1" applyProtection="1">
      <alignment horizontal="left" vertical="center" wrapText="1"/>
      <protection hidden="1"/>
    </xf>
    <xf numFmtId="2" fontId="36" fillId="0" borderId="0" xfId="0" applyNumberFormat="1" applyFont="1" applyAlignment="1" applyProtection="1">
      <alignment horizontal="left" vertical="center" wrapText="1"/>
      <protection hidden="1"/>
    </xf>
    <xf numFmtId="165" fontId="37" fillId="0" borderId="0" xfId="2" applyNumberFormat="1" applyFont="1" applyAlignment="1" applyProtection="1">
      <alignment horizontal="left" vertical="top"/>
      <protection hidden="1"/>
    </xf>
    <xf numFmtId="49" fontId="36" fillId="0" borderId="0" xfId="0" applyNumberFormat="1" applyFont="1" applyAlignment="1" applyProtection="1">
      <alignment horizontal="justify" vertical="center" wrapText="1"/>
      <protection hidden="1"/>
    </xf>
    <xf numFmtId="49" fontId="38" fillId="0" borderId="0" xfId="0" applyNumberFormat="1" applyFont="1" applyAlignment="1" applyProtection="1">
      <alignment horizontal="justify" vertical="center" wrapText="1"/>
      <protection hidden="1"/>
    </xf>
    <xf numFmtId="49" fontId="17" fillId="0" borderId="0" xfId="0" quotePrefix="1" applyNumberFormat="1" applyFont="1" applyAlignment="1" applyProtection="1">
      <alignment horizontal="justify" vertical="center" wrapText="1"/>
      <protection hidden="1"/>
    </xf>
    <xf numFmtId="49" fontId="17" fillId="0" borderId="0" xfId="0" applyNumberFormat="1" applyFont="1" applyAlignment="1" applyProtection="1">
      <alignment horizontal="justify" vertical="top" wrapText="1"/>
      <protection hidden="1"/>
    </xf>
    <xf numFmtId="0" fontId="17" fillId="0" borderId="0" xfId="3" quotePrefix="1" applyFont="1" applyAlignment="1" applyProtection="1">
      <alignment horizontal="left" vertical="center" wrapText="1"/>
      <protection hidden="1"/>
    </xf>
    <xf numFmtId="49" fontId="37" fillId="0" borderId="0" xfId="0" applyNumberFormat="1" applyFont="1" applyAlignment="1" applyProtection="1">
      <alignment horizontal="justify" vertical="center" wrapText="1"/>
      <protection hidden="1"/>
    </xf>
    <xf numFmtId="49" fontId="17" fillId="0" borderId="0" xfId="0" applyNumberFormat="1" applyFont="1" applyFill="1" applyAlignment="1" applyProtection="1">
      <alignment horizontal="justify" vertical="center" wrapText="1"/>
      <protection hidden="1"/>
    </xf>
    <xf numFmtId="0" fontId="38" fillId="0" borderId="0" xfId="0" applyFont="1" applyAlignment="1" applyProtection="1">
      <alignment wrapText="1"/>
      <protection hidden="1"/>
    </xf>
    <xf numFmtId="49" fontId="42" fillId="0" borderId="0" xfId="0" applyNumberFormat="1" applyFont="1" applyAlignment="1" applyProtection="1">
      <alignment horizontal="justify" vertical="center" wrapText="1"/>
      <protection hidden="1"/>
    </xf>
    <xf numFmtId="0" fontId="42" fillId="0" borderId="0" xfId="0" applyFont="1" applyAlignment="1" applyProtection="1">
      <alignment wrapText="1"/>
      <protection hidden="1"/>
    </xf>
    <xf numFmtId="0" fontId="17" fillId="0" borderId="0" xfId="0" applyFont="1" applyAlignment="1" applyProtection="1">
      <alignment horizontal="center" vertical="center" wrapText="1"/>
      <protection hidden="1"/>
    </xf>
    <xf numFmtId="0" fontId="42" fillId="0" borderId="0" xfId="4" applyFont="1" applyAlignment="1" applyProtection="1">
      <alignment wrapText="1"/>
      <protection hidden="1"/>
    </xf>
    <xf numFmtId="49" fontId="42" fillId="0" borderId="0" xfId="0" applyNumberFormat="1" applyFont="1" applyFill="1" applyAlignment="1" applyProtection="1">
      <alignment horizontal="justify" vertical="center" wrapText="1"/>
      <protection hidden="1"/>
    </xf>
    <xf numFmtId="0" fontId="17" fillId="0" borderId="0" xfId="5" applyFont="1" applyAlignment="1" applyProtection="1">
      <alignment horizontal="justify" vertical="center" wrapText="1"/>
      <protection hidden="1"/>
    </xf>
    <xf numFmtId="49" fontId="36" fillId="0" borderId="0" xfId="0" applyNumberFormat="1" applyFont="1" applyFill="1" applyAlignment="1" applyProtection="1">
      <alignment horizontal="justify" vertical="center" wrapText="1"/>
      <protection hidden="1"/>
    </xf>
    <xf numFmtId="49" fontId="11" fillId="0" borderId="0" xfId="0" applyNumberFormat="1" applyFont="1" applyAlignment="1" applyProtection="1">
      <alignment horizontal="left" vertical="top" wrapText="1"/>
      <protection hidden="1"/>
    </xf>
    <xf numFmtId="0" fontId="11" fillId="0" borderId="0" xfId="0" applyFont="1" applyAlignment="1" applyProtection="1">
      <alignment horizontal="left" vertical="top" wrapText="1"/>
      <protection hidden="1"/>
    </xf>
    <xf numFmtId="2" fontId="4" fillId="0" borderId="6" xfId="0" applyNumberFormat="1" applyFont="1" applyBorder="1" applyAlignment="1" applyProtection="1">
      <alignment horizontal="right" vertical="center" wrapText="1"/>
      <protection hidden="1"/>
    </xf>
    <xf numFmtId="166" fontId="2" fillId="0" borderId="4" xfId="0" applyNumberFormat="1" applyFont="1" applyFill="1" applyBorder="1" applyAlignment="1" applyProtection="1">
      <alignment horizontal="right" vertical="center" wrapText="1"/>
      <protection locked="0"/>
    </xf>
    <xf numFmtId="166" fontId="2" fillId="0" borderId="5" xfId="0" applyNumberFormat="1" applyFont="1" applyFill="1" applyBorder="1" applyAlignment="1" applyProtection="1">
      <alignment horizontal="right" vertical="center" wrapText="1"/>
      <protection locked="0"/>
    </xf>
    <xf numFmtId="0" fontId="2" fillId="0" borderId="0" xfId="0" applyFont="1" applyFill="1" applyAlignment="1" applyProtection="1">
      <alignment wrapText="1"/>
      <protection locked="0"/>
    </xf>
    <xf numFmtId="4" fontId="2" fillId="0" borderId="0" xfId="0" applyNumberFormat="1" applyFont="1" applyFill="1" applyBorder="1" applyAlignment="1" applyProtection="1">
      <alignment horizontal="right" vertical="center" wrapText="1"/>
      <protection hidden="1"/>
    </xf>
    <xf numFmtId="0" fontId="2" fillId="0" borderId="9" xfId="0" applyFont="1" applyBorder="1" applyAlignment="1" applyProtection="1">
      <alignment wrapText="1"/>
      <protection hidden="1"/>
    </xf>
    <xf numFmtId="3" fontId="21" fillId="0" borderId="0" xfId="0" applyNumberFormat="1" applyFont="1" applyFill="1" applyBorder="1" applyAlignment="1" applyProtection="1">
      <alignment horizontal="center" vertical="center" wrapText="1"/>
      <protection locked="0"/>
    </xf>
    <xf numFmtId="3" fontId="22" fillId="0" borderId="0" xfId="0" applyNumberFormat="1" applyFont="1" applyFill="1" applyBorder="1" applyAlignment="1" applyProtection="1">
      <alignment horizontal="center" vertical="center" wrapText="1"/>
      <protection locked="0"/>
    </xf>
    <xf numFmtId="165" fontId="15" fillId="0" borderId="0" xfId="0" applyNumberFormat="1" applyFont="1" applyAlignment="1" applyProtection="1">
      <alignment horizontal="left" vertical="top" wrapText="1"/>
      <protection hidden="1"/>
    </xf>
    <xf numFmtId="3" fontId="4" fillId="0" borderId="0" xfId="0" applyNumberFormat="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right" vertical="center" wrapText="1"/>
      <protection locked="0"/>
    </xf>
    <xf numFmtId="166" fontId="2" fillId="0" borderId="0" xfId="0" applyNumberFormat="1" applyFont="1" applyFill="1" applyBorder="1" applyAlignment="1" applyProtection="1">
      <alignment horizontal="left" vertical="center" wrapText="1"/>
      <protection locked="0"/>
    </xf>
    <xf numFmtId="0" fontId="2" fillId="0" borderId="9" xfId="0" applyFont="1" applyFill="1" applyBorder="1" applyAlignment="1" applyProtection="1">
      <alignment wrapText="1"/>
      <protection locked="0"/>
    </xf>
    <xf numFmtId="4" fontId="2" fillId="0" borderId="0" xfId="0" applyNumberFormat="1" applyFont="1" applyFill="1" applyBorder="1" applyAlignment="1" applyProtection="1">
      <alignment horizontal="right" vertical="center" wrapText="1"/>
      <protection locked="0"/>
    </xf>
    <xf numFmtId="49" fontId="69" fillId="0" borderId="0" xfId="0" applyNumberFormat="1" applyFont="1" applyAlignment="1" applyProtection="1">
      <alignment horizontal="left" vertical="top" wrapText="1"/>
      <protection hidden="1"/>
    </xf>
    <xf numFmtId="0" fontId="57" fillId="0" borderId="0" xfId="5" applyFont="1" applyAlignment="1" applyProtection="1">
      <alignment horizontal="justify" vertical="center" wrapText="1"/>
      <protection hidden="1"/>
    </xf>
    <xf numFmtId="4" fontId="2" fillId="0" borderId="4" xfId="0" applyNumberFormat="1" applyFont="1" applyFill="1" applyBorder="1" applyAlignment="1" applyProtection="1">
      <alignment horizontal="right" vertical="center" wrapText="1"/>
      <protection locked="0"/>
    </xf>
    <xf numFmtId="0" fontId="38" fillId="0" borderId="0" xfId="4" applyFont="1" applyAlignment="1" applyProtection="1">
      <alignment wrapText="1"/>
      <protection hidden="1"/>
    </xf>
    <xf numFmtId="0" fontId="2" fillId="0" borderId="0" xfId="0" applyFont="1" applyBorder="1" applyAlignment="1" applyProtection="1">
      <alignment horizontal="right" vertical="center" wrapText="1"/>
      <protection hidden="1"/>
    </xf>
    <xf numFmtId="0" fontId="58" fillId="0" borderId="0" xfId="0" applyFont="1" applyAlignment="1" applyProtection="1">
      <alignment horizontal="left" vertical="top" wrapText="1"/>
      <protection hidden="1"/>
    </xf>
    <xf numFmtId="0" fontId="58" fillId="0" borderId="0" xfId="0" applyFont="1" applyAlignment="1" applyProtection="1">
      <alignment horizontal="right" vertical="top" wrapText="1"/>
      <protection hidden="1"/>
    </xf>
    <xf numFmtId="3" fontId="21" fillId="0" borderId="4" xfId="0" applyNumberFormat="1" applyFont="1" applyFill="1" applyBorder="1" applyAlignment="1" applyProtection="1">
      <alignment horizontal="center" vertical="center" wrapText="1"/>
      <protection hidden="1"/>
    </xf>
    <xf numFmtId="166" fontId="2" fillId="0" borderId="0" xfId="0" applyNumberFormat="1" applyFont="1" applyFill="1" applyAlignment="1" applyProtection="1">
      <alignment horizontal="left" vertical="center" wrapText="1"/>
      <protection locked="0"/>
    </xf>
    <xf numFmtId="49" fontId="2" fillId="0" borderId="0" xfId="0" applyNumberFormat="1" applyFont="1" applyFill="1" applyAlignment="1" applyProtection="1">
      <alignment horizontal="justify" vertical="center" wrapText="1"/>
      <protection locked="0"/>
    </xf>
    <xf numFmtId="0" fontId="0" fillId="0" borderId="0" xfId="0" applyFill="1" applyProtection="1">
      <protection locked="0"/>
    </xf>
    <xf numFmtId="166" fontId="2" fillId="0" borderId="0" xfId="0" applyNumberFormat="1" applyFont="1" applyFill="1" applyAlignment="1" applyProtection="1">
      <alignment horizontal="right" vertical="center" wrapText="1"/>
      <protection locked="0"/>
    </xf>
    <xf numFmtId="0" fontId="2" fillId="0" borderId="0" xfId="0" applyFont="1" applyFill="1" applyBorder="1" applyAlignment="1" applyProtection="1">
      <alignment wrapText="1"/>
      <protection locked="0"/>
    </xf>
    <xf numFmtId="4" fontId="2" fillId="0" borderId="0" xfId="0" applyNumberFormat="1" applyFont="1" applyFill="1" applyAlignment="1" applyProtection="1">
      <alignment horizontal="right" vertical="center" wrapText="1"/>
      <protection locked="0"/>
    </xf>
    <xf numFmtId="0" fontId="2" fillId="0" borderId="6" xfId="0" applyFont="1" applyFill="1" applyBorder="1" applyAlignment="1" applyProtection="1">
      <alignment horizontal="right" vertical="center" wrapText="1"/>
      <protection locked="0"/>
    </xf>
    <xf numFmtId="0" fontId="2" fillId="0" borderId="0" xfId="0" applyFont="1" applyFill="1" applyAlignment="1" applyProtection="1">
      <alignment horizontal="right" vertical="center" wrapText="1"/>
      <protection locked="0"/>
    </xf>
    <xf numFmtId="3" fontId="27" fillId="0" borderId="0" xfId="0" applyNumberFormat="1" applyFont="1" applyFill="1" applyAlignment="1" applyProtection="1">
      <alignment horizontal="center" vertical="center" wrapText="1"/>
      <protection hidden="1"/>
    </xf>
    <xf numFmtId="3" fontId="19" fillId="0" borderId="0" xfId="0" applyNumberFormat="1" applyFont="1" applyFill="1" applyAlignment="1" applyProtection="1">
      <alignment horizontal="center" vertical="center" wrapText="1"/>
      <protection hidden="1"/>
    </xf>
    <xf numFmtId="3" fontId="19" fillId="0" borderId="9" xfId="0" applyNumberFormat="1" applyFont="1" applyFill="1" applyBorder="1" applyAlignment="1" applyProtection="1">
      <alignment horizontal="center" vertical="center" wrapText="1"/>
      <protection hidden="1"/>
    </xf>
    <xf numFmtId="3" fontId="4" fillId="0" borderId="0" xfId="0" applyNumberFormat="1" applyFont="1" applyFill="1" applyAlignment="1" applyProtection="1">
      <alignment horizontal="center" vertical="center" wrapText="1"/>
      <protection hidden="1"/>
    </xf>
    <xf numFmtId="3" fontId="21" fillId="0" borderId="0" xfId="0" applyNumberFormat="1" applyFont="1" applyFill="1" applyAlignment="1" applyProtection="1">
      <alignment horizontal="center" vertical="center" wrapText="1"/>
      <protection hidden="1"/>
    </xf>
    <xf numFmtId="3" fontId="22" fillId="0" borderId="0" xfId="0" applyNumberFormat="1" applyFont="1" applyFill="1" applyAlignment="1" applyProtection="1">
      <alignment horizontal="center" vertical="center" wrapText="1"/>
      <protection hidden="1"/>
    </xf>
    <xf numFmtId="4" fontId="19" fillId="0" borderId="0" xfId="0" applyNumberFormat="1" applyFont="1" applyFill="1" applyAlignment="1" applyProtection="1">
      <alignment horizontal="center" vertical="center" wrapText="1"/>
      <protection hidden="1"/>
    </xf>
    <xf numFmtId="4" fontId="19" fillId="0" borderId="0" xfId="0" applyNumberFormat="1" applyFont="1" applyFill="1" applyBorder="1" applyAlignment="1" applyProtection="1">
      <alignment horizontal="center" vertical="center" wrapText="1"/>
      <protection hidden="1"/>
    </xf>
    <xf numFmtId="3" fontId="21" fillId="0" borderId="0" xfId="0" applyNumberFormat="1"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wrapText="1"/>
      <protection hidden="1"/>
    </xf>
    <xf numFmtId="0" fontId="64" fillId="0" borderId="0" xfId="0" applyFont="1" applyAlignment="1" applyProtection="1">
      <alignment horizontal="left" vertical="top" wrapText="1"/>
      <protection hidden="1"/>
    </xf>
    <xf numFmtId="0" fontId="73" fillId="0" borderId="0" xfId="0" quotePrefix="1" applyFont="1" applyAlignment="1" applyProtection="1">
      <alignment horizontal="justify" vertical="top" wrapText="1"/>
      <protection hidden="1"/>
    </xf>
    <xf numFmtId="49" fontId="20" fillId="0" borderId="0" xfId="0" applyNumberFormat="1" applyFont="1" applyAlignment="1" applyProtection="1">
      <alignment horizontal="justify" vertical="center" wrapText="1"/>
      <protection hidden="1"/>
    </xf>
    <xf numFmtId="0" fontId="20" fillId="0" borderId="5" xfId="0" applyFont="1" applyBorder="1" applyAlignment="1" applyProtection="1">
      <alignment horizontal="center" vertical="center" wrapText="1"/>
      <protection hidden="1"/>
    </xf>
    <xf numFmtId="3" fontId="29" fillId="0" borderId="5" xfId="0" applyNumberFormat="1" applyFont="1" applyBorder="1" applyAlignment="1" applyProtection="1">
      <alignment horizontal="center" vertical="center" wrapText="1"/>
      <protection hidden="1"/>
    </xf>
    <xf numFmtId="166" fontId="20" fillId="0" borderId="5" xfId="0" applyNumberFormat="1" applyFont="1" applyBorder="1" applyAlignment="1" applyProtection="1">
      <alignment horizontal="right" vertical="center" wrapText="1"/>
      <protection locked="0"/>
    </xf>
    <xf numFmtId="0" fontId="2" fillId="0" borderId="4" xfId="0" applyFont="1" applyFill="1" applyBorder="1" applyAlignment="1" applyProtection="1">
      <alignment horizontal="center" vertical="center" wrapText="1"/>
      <protection hidden="1"/>
    </xf>
    <xf numFmtId="0" fontId="2" fillId="0" borderId="0" xfId="0" applyFont="1" applyFill="1" applyAlignment="1" applyProtection="1">
      <alignment wrapText="1"/>
      <protection hidden="1"/>
    </xf>
    <xf numFmtId="166" fontId="4" fillId="0" borderId="6" xfId="0" applyNumberFormat="1" applyFont="1" applyFill="1" applyBorder="1" applyAlignment="1" applyProtection="1">
      <alignment horizontal="center" vertical="center" wrapText="1"/>
      <protection hidden="1"/>
    </xf>
    <xf numFmtId="166" fontId="4" fillId="0" borderId="0" xfId="0" applyNumberFormat="1" applyFont="1" applyFill="1" applyAlignment="1" applyProtection="1">
      <alignment horizontal="center" vertical="center" wrapText="1"/>
      <protection hidden="1"/>
    </xf>
    <xf numFmtId="0" fontId="20" fillId="0" borderId="4" xfId="0" applyFont="1" applyBorder="1" applyAlignment="1" applyProtection="1">
      <alignment horizontal="center" vertical="center" wrapText="1"/>
      <protection hidden="1"/>
    </xf>
    <xf numFmtId="166" fontId="20" fillId="0" borderId="4" xfId="0" applyNumberFormat="1" applyFont="1" applyBorder="1" applyAlignment="1" applyProtection="1">
      <alignment horizontal="right" vertical="center" wrapText="1"/>
      <protection locked="0"/>
    </xf>
    <xf numFmtId="1" fontId="21" fillId="0" borderId="0" xfId="0" applyNumberFormat="1" applyFont="1" applyFill="1" applyAlignment="1" applyProtection="1">
      <alignment horizontal="center" vertical="center" wrapText="1"/>
      <protection hidden="1"/>
    </xf>
    <xf numFmtId="1" fontId="21" fillId="0" borderId="4" xfId="0" applyNumberFormat="1" applyFont="1" applyFill="1" applyBorder="1" applyAlignment="1" applyProtection="1">
      <alignment horizontal="center" vertical="center" wrapText="1"/>
      <protection hidden="1"/>
    </xf>
    <xf numFmtId="4" fontId="21" fillId="0" borderId="0" xfId="0" applyNumberFormat="1" applyFont="1" applyFill="1" applyAlignment="1" applyProtection="1">
      <alignment horizontal="center" vertical="center" wrapText="1"/>
      <protection hidden="1"/>
    </xf>
    <xf numFmtId="0" fontId="0" fillId="0" borderId="0" xfId="0" applyFill="1" applyAlignment="1" applyProtection="1">
      <alignment horizontal="center"/>
      <protection hidden="1"/>
    </xf>
    <xf numFmtId="1" fontId="9" fillId="0" borderId="4" xfId="0" applyNumberFormat="1" applyFont="1" applyFill="1" applyBorder="1" applyAlignment="1" applyProtection="1">
      <alignment horizontal="center" vertical="center" wrapText="1"/>
      <protection hidden="1"/>
    </xf>
    <xf numFmtId="3" fontId="9" fillId="0" borderId="5" xfId="0" applyNumberFormat="1" applyFont="1" applyFill="1" applyBorder="1" applyAlignment="1" applyProtection="1">
      <alignment horizontal="center" vertical="center" wrapText="1"/>
      <protection hidden="1"/>
    </xf>
    <xf numFmtId="0" fontId="0" fillId="0" borderId="0" xfId="0" applyFill="1" applyProtection="1">
      <protection hidden="1"/>
    </xf>
    <xf numFmtId="1" fontId="27" fillId="0" borderId="0" xfId="0" applyNumberFormat="1" applyFont="1" applyFill="1" applyAlignment="1" applyProtection="1">
      <alignment horizontal="center" vertical="center" wrapText="1"/>
      <protection hidden="1"/>
    </xf>
    <xf numFmtId="49" fontId="46" fillId="0" borderId="0" xfId="0" applyNumberFormat="1" applyFont="1" applyFill="1" applyBorder="1" applyAlignment="1" applyProtection="1">
      <alignment horizontal="justify" vertical="center" wrapText="1"/>
      <protection hidden="1"/>
    </xf>
    <xf numFmtId="49" fontId="49" fillId="0" borderId="0" xfId="0" applyNumberFormat="1" applyFont="1" applyFill="1" applyBorder="1" applyAlignment="1" applyProtection="1">
      <alignment horizontal="justify" vertical="center" wrapText="1"/>
      <protection hidden="1"/>
    </xf>
    <xf numFmtId="0" fontId="50" fillId="0" borderId="0" xfId="0" applyFont="1" applyProtection="1">
      <protection hidden="1"/>
    </xf>
    <xf numFmtId="0" fontId="50" fillId="0" borderId="0" xfId="0" applyFont="1" applyAlignment="1" applyProtection="1">
      <alignment horizontal="right"/>
      <protection hidden="1"/>
    </xf>
    <xf numFmtId="0" fontId="50" fillId="0" borderId="0" xfId="0" applyFont="1" applyFill="1" applyBorder="1" applyAlignment="1" applyProtection="1">
      <alignment horizontal="justify" vertical="top" wrapText="1"/>
      <protection hidden="1"/>
    </xf>
    <xf numFmtId="49" fontId="51" fillId="0" borderId="0" xfId="0" applyNumberFormat="1" applyFont="1" applyFill="1" applyBorder="1" applyAlignment="1" applyProtection="1">
      <alignment horizontal="justify" vertical="center" wrapText="1"/>
      <protection hidden="1"/>
    </xf>
    <xf numFmtId="0" fontId="2"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165" fontId="11" fillId="0" borderId="0" xfId="2" applyNumberFormat="1" applyFont="1" applyFill="1" applyBorder="1" applyAlignment="1" applyProtection="1">
      <alignment horizontal="left" vertical="top"/>
      <protection hidden="1"/>
    </xf>
    <xf numFmtId="0" fontId="2" fillId="0" borderId="0" xfId="0" applyFont="1" applyFill="1" applyBorder="1" applyAlignment="1" applyProtection="1">
      <alignment horizontal="right" vertical="center" wrapText="1"/>
      <protection hidden="1"/>
    </xf>
    <xf numFmtId="49" fontId="17" fillId="0" borderId="0" xfId="0" applyNumberFormat="1" applyFont="1" applyFill="1" applyBorder="1" applyAlignment="1" applyProtection="1">
      <alignment horizontal="justify" vertical="top" wrapText="1"/>
      <protection hidden="1"/>
    </xf>
    <xf numFmtId="0" fontId="47" fillId="0" borderId="0" xfId="0" applyFont="1" applyFill="1" applyBorder="1" applyAlignment="1" applyProtection="1">
      <alignment horizontal="center" vertical="top" wrapText="1"/>
      <protection hidden="1"/>
    </xf>
    <xf numFmtId="0" fontId="48" fillId="0" borderId="0" xfId="0" applyFont="1" applyFill="1" applyBorder="1" applyAlignment="1" applyProtection="1">
      <alignment horizontal="center" vertical="top" wrapText="1"/>
      <protection hidden="1"/>
    </xf>
    <xf numFmtId="49" fontId="48" fillId="0" borderId="0" xfId="0" applyNumberFormat="1" applyFont="1" applyFill="1" applyBorder="1" applyAlignment="1" applyProtection="1">
      <alignment horizontal="center" vertical="top" wrapText="1"/>
      <protection hidden="1"/>
    </xf>
    <xf numFmtId="0" fontId="2" fillId="0" borderId="0" xfId="0" quotePrefix="1" applyFont="1" applyFill="1" applyBorder="1" applyAlignment="1" applyProtection="1">
      <alignment horizontal="right" vertical="center" wrapText="1"/>
      <protection hidden="1"/>
    </xf>
    <xf numFmtId="0" fontId="3" fillId="0" borderId="0" xfId="0" applyFont="1" applyFill="1" applyBorder="1" applyAlignment="1" applyProtection="1">
      <alignment horizontal="justify" vertical="top" wrapText="1"/>
      <protection hidden="1"/>
    </xf>
    <xf numFmtId="49" fontId="47" fillId="0" borderId="0" xfId="0" applyNumberFormat="1" applyFont="1" applyFill="1" applyBorder="1" applyAlignment="1" applyProtection="1">
      <alignment horizontal="justify" vertical="center" wrapText="1"/>
      <protection hidden="1"/>
    </xf>
    <xf numFmtId="0" fontId="52" fillId="0" borderId="0" xfId="0" quotePrefix="1" applyFont="1" applyFill="1" applyBorder="1" applyAlignment="1" applyProtection="1">
      <alignment horizontal="right" vertical="center" wrapText="1"/>
      <protection hidden="1"/>
    </xf>
    <xf numFmtId="0" fontId="53" fillId="0" borderId="0" xfId="0" applyFont="1" applyFill="1" applyBorder="1" applyAlignment="1" applyProtection="1">
      <alignment horizontal="justify" vertical="top" wrapText="1"/>
      <protection hidden="1"/>
    </xf>
    <xf numFmtId="8" fontId="4" fillId="0" borderId="0" xfId="0" applyNumberFormat="1" applyFont="1" applyFill="1" applyBorder="1" applyAlignment="1" applyProtection="1">
      <alignment horizontal="right" vertical="center" wrapText="1"/>
      <protection hidden="1"/>
    </xf>
    <xf numFmtId="49" fontId="17" fillId="0" borderId="0" xfId="0" applyNumberFormat="1" applyFont="1" applyFill="1" applyBorder="1" applyAlignment="1" applyProtection="1">
      <alignment horizontal="left" vertical="top" wrapText="1"/>
      <protection hidden="1"/>
    </xf>
    <xf numFmtId="49" fontId="17" fillId="0" borderId="0" xfId="0" applyNumberFormat="1" applyFont="1" applyFill="1" applyBorder="1" applyAlignment="1" applyProtection="1">
      <alignment vertical="top" wrapText="1"/>
      <protection hidden="1"/>
    </xf>
    <xf numFmtId="165" fontId="20" fillId="0" borderId="0" xfId="2" applyNumberFormat="1" applyFont="1" applyFill="1" applyBorder="1" applyAlignment="1" applyProtection="1">
      <alignment horizontal="right" vertical="top"/>
      <protection hidden="1"/>
    </xf>
    <xf numFmtId="0" fontId="54" fillId="0" borderId="0" xfId="0"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center"/>
      <protection hidden="1"/>
    </xf>
    <xf numFmtId="0" fontId="20" fillId="0" borderId="0" xfId="0" applyFont="1" applyFill="1" applyBorder="1" applyAlignment="1" applyProtection="1">
      <alignment horizontal="left" vertical="center" wrapText="1"/>
      <protection hidden="1"/>
    </xf>
    <xf numFmtId="49" fontId="68" fillId="0" borderId="0" xfId="0" applyNumberFormat="1"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top" wrapText="1"/>
      <protection hidden="1"/>
    </xf>
    <xf numFmtId="0" fontId="51" fillId="0" borderId="0" xfId="0" applyFont="1" applyFill="1" applyBorder="1" applyAlignment="1" applyProtection="1">
      <alignment horizontal="left" vertical="top" wrapText="1"/>
      <protection hidden="1"/>
    </xf>
    <xf numFmtId="0" fontId="52" fillId="0" borderId="0" xfId="0" applyFont="1" applyFill="1" applyBorder="1" applyAlignment="1" applyProtection="1">
      <alignment horizontal="center" vertical="center" wrapText="1"/>
      <protection hidden="1"/>
    </xf>
    <xf numFmtId="0" fontId="55" fillId="0" borderId="0" xfId="0" applyFont="1" applyFill="1" applyBorder="1" applyAlignment="1" applyProtection="1">
      <alignment horizontal="center" vertical="center" wrapText="1"/>
      <protection hidden="1"/>
    </xf>
    <xf numFmtId="165" fontId="69" fillId="0" borderId="0" xfId="2" applyNumberFormat="1" applyFont="1" applyFill="1" applyBorder="1" applyAlignment="1" applyProtection="1">
      <alignment horizontal="left" vertical="top"/>
      <protection hidden="1"/>
    </xf>
    <xf numFmtId="49" fontId="57" fillId="0" borderId="0" xfId="0" applyNumberFormat="1" applyFont="1" applyFill="1" applyBorder="1" applyAlignment="1" applyProtection="1">
      <alignment horizontal="justify" vertical="top" wrapText="1"/>
      <protection hidden="1"/>
    </xf>
    <xf numFmtId="0" fontId="16" fillId="0" borderId="0" xfId="0" applyFont="1" applyFill="1" applyAlignment="1" applyProtection="1">
      <alignment vertical="top" wrapText="1"/>
      <protection hidden="1"/>
    </xf>
    <xf numFmtId="0" fontId="2" fillId="0" borderId="0" xfId="0" quotePrefix="1" applyFont="1" applyFill="1" applyBorder="1" applyAlignment="1" applyProtection="1">
      <alignment horizontal="center" vertical="top" wrapText="1"/>
      <protection hidden="1"/>
    </xf>
    <xf numFmtId="0" fontId="16" fillId="0" borderId="0" xfId="0" applyFont="1" applyAlignment="1" applyProtection="1">
      <alignment vertical="top" wrapText="1"/>
      <protection hidden="1"/>
    </xf>
    <xf numFmtId="0" fontId="0" fillId="0" borderId="0" xfId="0" applyAlignment="1" applyProtection="1">
      <alignment horizontal="right" vertical="top"/>
      <protection hidden="1"/>
    </xf>
    <xf numFmtId="0" fontId="20" fillId="0" borderId="0" xfId="0" applyFont="1" applyFill="1" applyBorder="1" applyAlignment="1" applyProtection="1">
      <alignment vertical="top"/>
      <protection hidden="1"/>
    </xf>
    <xf numFmtId="0" fontId="2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protection hidden="1"/>
    </xf>
    <xf numFmtId="0" fontId="15" fillId="0" borderId="0" xfId="0" applyFont="1" applyFill="1" applyBorder="1" applyAlignment="1" applyProtection="1">
      <alignment horizontal="right" vertical="top" wrapText="1"/>
      <protection hidden="1"/>
    </xf>
    <xf numFmtId="0" fontId="60" fillId="0" borderId="0" xfId="0" applyFont="1" applyFill="1" applyBorder="1" applyAlignment="1" applyProtection="1">
      <alignment horizontal="left" vertical="top" wrapText="1"/>
      <protection hidden="1"/>
    </xf>
    <xf numFmtId="3" fontId="19" fillId="0" borderId="0" xfId="0" applyNumberFormat="1" applyFont="1" applyFill="1" applyBorder="1" applyAlignment="1" applyProtection="1">
      <alignment horizontal="center" vertical="center" wrapText="1"/>
      <protection hidden="1"/>
    </xf>
    <xf numFmtId="165" fontId="20" fillId="0" borderId="0" xfId="2" applyNumberFormat="1" applyFont="1" applyFill="1" applyBorder="1" applyAlignment="1" applyProtection="1">
      <alignment horizontal="left" vertical="top"/>
      <protection hidden="1"/>
    </xf>
    <xf numFmtId="0" fontId="3" fillId="0" borderId="0" xfId="0" quotePrefix="1" applyFont="1" applyFill="1" applyBorder="1" applyAlignment="1" applyProtection="1">
      <alignment horizontal="justify" vertical="top" wrapText="1"/>
      <protection hidden="1"/>
    </xf>
    <xf numFmtId="49" fontId="56" fillId="0" borderId="0" xfId="0" applyNumberFormat="1" applyFont="1" applyFill="1" applyBorder="1" applyAlignment="1" applyProtection="1">
      <alignment horizontal="justify" vertical="center" wrapText="1"/>
      <protection hidden="1"/>
    </xf>
    <xf numFmtId="0" fontId="18" fillId="0" borderId="0" xfId="0" applyFont="1" applyFill="1" applyBorder="1" applyAlignment="1" applyProtection="1">
      <alignment horizontal="left" vertical="top" wrapText="1"/>
      <protection hidden="1"/>
    </xf>
    <xf numFmtId="3" fontId="22" fillId="0" borderId="0" xfId="0" applyNumberFormat="1" applyFont="1" applyFill="1" applyBorder="1" applyAlignment="1" applyProtection="1">
      <alignment horizontal="center" vertical="center" wrapText="1"/>
      <protection hidden="1"/>
    </xf>
    <xf numFmtId="49" fontId="17" fillId="0" borderId="0" xfId="0" applyNumberFormat="1" applyFont="1" applyFill="1" applyBorder="1" applyAlignment="1" applyProtection="1">
      <alignment horizontal="justify" vertical="center" wrapText="1"/>
      <protection hidden="1"/>
    </xf>
    <xf numFmtId="0" fontId="18" fillId="0" borderId="0" xfId="0" applyFont="1" applyFill="1" applyBorder="1" applyAlignment="1" applyProtection="1">
      <alignment horizontal="right" vertical="top" wrapText="1"/>
      <protection hidden="1"/>
    </xf>
    <xf numFmtId="0" fontId="3" fillId="0" borderId="0" xfId="0" applyFont="1" applyFill="1" applyBorder="1" applyAlignment="1" applyProtection="1">
      <alignment horizontal="right" vertical="top"/>
      <protection hidden="1"/>
    </xf>
    <xf numFmtId="49" fontId="61" fillId="0" borderId="0" xfId="0" applyNumberFormat="1" applyFont="1" applyFill="1" applyBorder="1" applyAlignment="1" applyProtection="1">
      <alignment horizontal="justify" vertical="center" wrapText="1"/>
      <protection hidden="1"/>
    </xf>
    <xf numFmtId="0" fontId="2" fillId="0" borderId="5" xfId="0" applyFont="1" applyFill="1" applyBorder="1" applyAlignment="1" applyProtection="1">
      <alignment horizontal="center" vertical="center" wrapText="1"/>
      <protection hidden="1"/>
    </xf>
    <xf numFmtId="0" fontId="62" fillId="0" borderId="0" xfId="0" applyFont="1" applyFill="1" applyBorder="1" applyAlignment="1" applyProtection="1">
      <alignment vertical="top"/>
      <protection hidden="1"/>
    </xf>
    <xf numFmtId="0" fontId="63" fillId="0" borderId="0" xfId="0" applyFont="1" applyFill="1" applyBorder="1" applyAlignment="1" applyProtection="1">
      <alignment vertical="top"/>
      <protection hidden="1"/>
    </xf>
    <xf numFmtId="49" fontId="2" fillId="0" borderId="0" xfId="0" applyNumberFormat="1" applyFont="1" applyFill="1" applyBorder="1" applyAlignment="1" applyProtection="1">
      <alignment horizontal="justify" vertical="center" wrapText="1"/>
      <protection hidden="1"/>
    </xf>
    <xf numFmtId="49" fontId="44" fillId="0" borderId="0" xfId="0" applyNumberFormat="1" applyFont="1" applyFill="1" applyBorder="1" applyAlignment="1" applyProtection="1">
      <alignment horizontal="justify" vertical="center" wrapText="1"/>
      <protection hidden="1"/>
    </xf>
    <xf numFmtId="165" fontId="20" fillId="0" borderId="0" xfId="0" applyNumberFormat="1" applyFont="1" applyFill="1" applyBorder="1" applyAlignment="1" applyProtection="1">
      <alignment horizontal="left" vertical="top" wrapText="1"/>
      <protection hidden="1"/>
    </xf>
    <xf numFmtId="3" fontId="4" fillId="0" borderId="0" xfId="0" applyNumberFormat="1" applyFont="1" applyFill="1" applyBorder="1" applyAlignment="1" applyProtection="1">
      <alignment horizontal="center" vertical="center" wrapText="1"/>
      <protection hidden="1"/>
    </xf>
    <xf numFmtId="0" fontId="17" fillId="0" borderId="0" xfId="0" applyFont="1" applyProtection="1">
      <protection hidden="1"/>
    </xf>
    <xf numFmtId="0" fontId="17" fillId="0" borderId="0" xfId="0" applyFont="1" applyAlignment="1" applyProtection="1">
      <alignment horizontal="center"/>
      <protection hidden="1"/>
    </xf>
    <xf numFmtId="0" fontId="24" fillId="0" borderId="0" xfId="0" applyFont="1" applyFill="1" applyBorder="1" applyAlignment="1" applyProtection="1">
      <alignment horizontal="justify" vertical="top" wrapText="1"/>
      <protection hidden="1"/>
    </xf>
    <xf numFmtId="49" fontId="48" fillId="0" borderId="0" xfId="0" applyNumberFormat="1" applyFont="1" applyFill="1" applyBorder="1" applyAlignment="1" applyProtection="1">
      <alignment horizontal="justify" vertical="center" wrapText="1"/>
      <protection hidden="1"/>
    </xf>
    <xf numFmtId="3" fontId="21" fillId="0" borderId="0" xfId="0" applyNumberFormat="1" applyFont="1" applyFill="1" applyBorder="1" applyAlignment="1" applyProtection="1">
      <alignment horizontal="right" vertical="center" wrapText="1"/>
      <protection hidden="1"/>
    </xf>
    <xf numFmtId="49" fontId="35" fillId="0" borderId="0" xfId="0" applyNumberFormat="1" applyFont="1" applyFill="1" applyBorder="1" applyAlignment="1" applyProtection="1">
      <alignment horizontal="justify" vertical="center" wrapText="1"/>
      <protection hidden="1"/>
    </xf>
    <xf numFmtId="4" fontId="19" fillId="0" borderId="9" xfId="0" applyNumberFormat="1" applyFont="1" applyFill="1" applyBorder="1" applyAlignment="1" applyProtection="1">
      <alignment horizontal="right" vertical="center" wrapText="1"/>
      <protection hidden="1"/>
    </xf>
    <xf numFmtId="0" fontId="71" fillId="0" borderId="0" xfId="0" applyFont="1" applyFill="1" applyBorder="1" applyAlignment="1" applyProtection="1">
      <alignment vertical="top"/>
      <protection hidden="1"/>
    </xf>
    <xf numFmtId="49" fontId="66" fillId="0" borderId="0" xfId="0" applyNumberFormat="1" applyFont="1" applyFill="1" applyBorder="1" applyAlignment="1" applyProtection="1">
      <alignment horizontal="justify" vertical="center" wrapText="1"/>
      <protection hidden="1"/>
    </xf>
    <xf numFmtId="49" fontId="70" fillId="0" borderId="0" xfId="0" applyNumberFormat="1" applyFont="1" applyFill="1" applyBorder="1" applyAlignment="1" applyProtection="1">
      <alignment horizontal="justify" vertical="center" wrapText="1"/>
      <protection hidden="1"/>
    </xf>
    <xf numFmtId="49" fontId="43" fillId="0" borderId="0" xfId="0" applyNumberFormat="1" applyFont="1" applyFill="1" applyBorder="1" applyAlignment="1" applyProtection="1">
      <alignment horizontal="justify" vertical="center" wrapText="1"/>
      <protection hidden="1"/>
    </xf>
    <xf numFmtId="4" fontId="19" fillId="0" borderId="0" xfId="0" applyNumberFormat="1" applyFont="1" applyFill="1" applyBorder="1" applyAlignment="1" applyProtection="1">
      <alignment horizontal="right" vertical="center" wrapText="1"/>
      <protection hidden="1"/>
    </xf>
    <xf numFmtId="1" fontId="21" fillId="0" borderId="0" xfId="0" applyNumberFormat="1" applyFont="1" applyFill="1" applyBorder="1" applyAlignment="1" applyProtection="1">
      <alignment horizontal="right" vertical="center" wrapText="1"/>
      <protection hidden="1"/>
    </xf>
    <xf numFmtId="165" fontId="20" fillId="0" borderId="0" xfId="2" applyNumberFormat="1" applyFont="1" applyFill="1" applyBorder="1" applyAlignment="1" applyProtection="1">
      <alignment horizontal="center" vertical="top"/>
      <protection hidden="1"/>
    </xf>
    <xf numFmtId="3" fontId="4" fillId="0" borderId="0" xfId="0" applyNumberFormat="1" applyFont="1" applyAlignment="1" applyProtection="1">
      <alignment horizontal="center" vertical="center" wrapText="1"/>
      <protection locked="0"/>
    </xf>
    <xf numFmtId="0" fontId="62" fillId="0" borderId="0" xfId="0" applyFont="1" applyFill="1" applyBorder="1" applyAlignment="1" applyProtection="1">
      <alignment vertical="top" wrapText="1"/>
      <protection locked="0"/>
    </xf>
    <xf numFmtId="3" fontId="19" fillId="0" borderId="0" xfId="0" applyNumberFormat="1" applyFont="1" applyFill="1" applyBorder="1" applyAlignment="1" applyProtection="1">
      <alignment horizontal="center" vertical="center" wrapText="1"/>
      <protection locked="0"/>
    </xf>
    <xf numFmtId="0" fontId="0" fillId="0" borderId="0" xfId="0" applyAlignment="1" applyProtection="1">
      <alignment horizontal="center" wrapText="1"/>
      <protection locked="0"/>
    </xf>
    <xf numFmtId="3" fontId="20" fillId="0" borderId="0" xfId="0" applyNumberFormat="1" applyFont="1" applyAlignment="1" applyProtection="1">
      <alignment horizontal="center" vertical="center" wrapText="1"/>
      <protection locked="0"/>
    </xf>
    <xf numFmtId="0" fontId="17" fillId="0" borderId="0" xfId="0" applyFont="1" applyAlignment="1" applyProtection="1">
      <alignment horizontal="center" wrapText="1"/>
      <protection locked="0"/>
    </xf>
    <xf numFmtId="165" fontId="20" fillId="0" borderId="0" xfId="2" applyNumberFormat="1" applyFont="1" applyFill="1" applyAlignment="1" applyProtection="1">
      <alignment horizontal="right" vertical="top"/>
      <protection hidden="1"/>
    </xf>
    <xf numFmtId="49" fontId="77" fillId="0" borderId="0" xfId="0" applyNumberFormat="1" applyFont="1" applyFill="1" applyBorder="1" applyAlignment="1" applyProtection="1">
      <alignment horizontal="justify" vertical="center" wrapText="1"/>
      <protection hidden="1"/>
    </xf>
    <xf numFmtId="49" fontId="78" fillId="0" borderId="0" xfId="0" applyNumberFormat="1" applyFont="1" applyFill="1" applyBorder="1" applyAlignment="1" applyProtection="1">
      <alignment horizontal="justify" vertical="center" wrapText="1"/>
      <protection hidden="1"/>
    </xf>
    <xf numFmtId="49" fontId="78" fillId="0" borderId="0" xfId="0" applyNumberFormat="1" applyFont="1" applyAlignment="1" applyProtection="1">
      <alignment horizontal="justify" vertical="center" wrapText="1"/>
      <protection hidden="1"/>
    </xf>
    <xf numFmtId="49" fontId="79" fillId="0" borderId="0" xfId="0" applyNumberFormat="1" applyFont="1" applyAlignment="1" applyProtection="1">
      <alignment horizontal="justify" vertical="center" wrapText="1"/>
      <protection hidden="1"/>
    </xf>
    <xf numFmtId="49" fontId="2" fillId="0" borderId="0" xfId="0" applyNumberFormat="1" applyFont="1" applyAlignment="1">
      <alignment horizontal="justify" vertical="center" wrapText="1"/>
    </xf>
    <xf numFmtId="49" fontId="43" fillId="0" borderId="0" xfId="0" applyNumberFormat="1" applyFont="1" applyAlignment="1">
      <alignment horizontal="justify" vertical="center" wrapText="1"/>
    </xf>
    <xf numFmtId="165" fontId="20" fillId="0" borderId="0" xfId="2" applyNumberFormat="1" applyFont="1" applyBorder="1" applyAlignment="1" applyProtection="1">
      <alignment horizontal="left" vertical="top"/>
      <protection hidden="1"/>
    </xf>
    <xf numFmtId="4" fontId="2" fillId="0" borderId="4" xfId="0" applyNumberFormat="1" applyFont="1" applyBorder="1" applyAlignment="1" applyProtection="1">
      <alignment horizontal="right" vertical="center" wrapText="1"/>
      <protection locked="0"/>
    </xf>
    <xf numFmtId="49" fontId="57" fillId="0" borderId="0" xfId="0" applyNumberFormat="1" applyFont="1" applyFill="1" applyBorder="1" applyAlignment="1" applyProtection="1">
      <alignment horizontal="justify" vertical="center" wrapText="1"/>
      <protection hidden="1"/>
    </xf>
    <xf numFmtId="49" fontId="81" fillId="0" borderId="0" xfId="0" applyNumberFormat="1" applyFont="1" applyFill="1" applyBorder="1" applyAlignment="1" applyProtection="1">
      <alignment horizontal="justify" vertical="center" wrapText="1"/>
      <protection hidden="1"/>
    </xf>
    <xf numFmtId="0" fontId="83" fillId="0" borderId="0" xfId="8" applyFont="1"/>
    <xf numFmtId="4" fontId="84" fillId="0" borderId="0" xfId="8" applyNumberFormat="1" applyFont="1"/>
    <xf numFmtId="0" fontId="84" fillId="0" borderId="0" xfId="8" applyFont="1"/>
    <xf numFmtId="0" fontId="84" fillId="0" borderId="0" xfId="8" applyFont="1" applyAlignment="1">
      <alignment horizontal="justify"/>
    </xf>
    <xf numFmtId="0" fontId="87" fillId="0" borderId="0" xfId="8" applyFont="1" applyAlignment="1">
      <alignment horizontal="center" vertical="center"/>
    </xf>
    <xf numFmtId="4" fontId="86" fillId="0" borderId="0" xfId="8" applyNumberFormat="1" applyFont="1" applyAlignment="1">
      <alignment horizontal="center" vertical="center"/>
    </xf>
    <xf numFmtId="4" fontId="87" fillId="0" borderId="0" xfId="8" applyNumberFormat="1" applyFont="1"/>
    <xf numFmtId="4" fontId="85" fillId="0" borderId="0" xfId="8" applyNumberFormat="1" applyFont="1"/>
    <xf numFmtId="4" fontId="89" fillId="0" borderId="0" xfId="8" applyNumberFormat="1" applyFont="1" applyAlignment="1">
      <alignment horizontal="center" vertical="center"/>
    </xf>
    <xf numFmtId="0" fontId="88" fillId="0" borderId="0" xfId="8" applyFont="1"/>
    <xf numFmtId="4" fontId="88" fillId="0" borderId="0" xfId="8" applyNumberFormat="1" applyFont="1"/>
    <xf numFmtId="4" fontId="85" fillId="0" borderId="0" xfId="8" applyNumberFormat="1" applyFont="1" applyAlignment="1">
      <alignment horizontal="center"/>
    </xf>
    <xf numFmtId="0" fontId="88" fillId="0" borderId="0" xfId="8" applyFont="1" applyAlignment="1">
      <alignment horizontal="center"/>
    </xf>
    <xf numFmtId="4" fontId="90" fillId="16" borderId="12" xfId="8" applyNumberFormat="1" applyFont="1" applyFill="1" applyBorder="1" applyAlignment="1">
      <alignment horizontal="justify"/>
    </xf>
    <xf numFmtId="4" fontId="91" fillId="16" borderId="5" xfId="8" applyNumberFormat="1" applyFont="1" applyFill="1" applyBorder="1"/>
    <xf numFmtId="4" fontId="91" fillId="16" borderId="5" xfId="8" applyNumberFormat="1" applyFont="1" applyFill="1" applyBorder="1" applyAlignment="1">
      <alignment horizontal="center"/>
    </xf>
    <xf numFmtId="4" fontId="91" fillId="16" borderId="13" xfId="8" applyNumberFormat="1" applyFont="1" applyFill="1" applyBorder="1" applyAlignment="1">
      <alignment horizontal="center"/>
    </xf>
    <xf numFmtId="4" fontId="92" fillId="0" borderId="0" xfId="8" applyNumberFormat="1" applyFont="1"/>
    <xf numFmtId="4" fontId="93" fillId="0" borderId="0" xfId="8" applyNumberFormat="1" applyFont="1" applyAlignment="1">
      <alignment horizontal="justify"/>
    </xf>
    <xf numFmtId="4" fontId="84" fillId="0" borderId="0" xfId="8" applyNumberFormat="1" applyFont="1" applyAlignment="1">
      <alignment horizontal="center"/>
    </xf>
    <xf numFmtId="4" fontId="84" fillId="0" borderId="0" xfId="8" applyNumberFormat="1" applyFont="1" applyAlignment="1">
      <alignment horizontal="justify"/>
    </xf>
    <xf numFmtId="4" fontId="84" fillId="0" borderId="0" xfId="8" applyNumberFormat="1" applyFont="1" applyAlignment="1">
      <alignment horizontal="right"/>
    </xf>
    <xf numFmtId="4" fontId="84" fillId="0" borderId="0" xfId="8" applyNumberFormat="1" applyFont="1" applyAlignment="1">
      <alignment horizontal="justify" vertical="top"/>
    </xf>
    <xf numFmtId="4" fontId="84" fillId="0" borderId="0" xfId="8" applyNumberFormat="1" applyFont="1" applyAlignment="1">
      <alignment horizontal="justify" vertical="justify"/>
    </xf>
    <xf numFmtId="4" fontId="88" fillId="0" borderId="0" xfId="8" applyNumberFormat="1" applyFont="1" applyAlignment="1">
      <alignment horizontal="center"/>
    </xf>
    <xf numFmtId="4" fontId="95" fillId="0" borderId="0" xfId="8" applyNumberFormat="1" applyFont="1"/>
    <xf numFmtId="4" fontId="84" fillId="0" borderId="0" xfId="8" applyNumberFormat="1" applyFont="1" applyAlignment="1">
      <alignment horizontal="left"/>
    </xf>
    <xf numFmtId="4" fontId="96" fillId="0" borderId="0" xfId="8" applyNumberFormat="1" applyFont="1"/>
    <xf numFmtId="4" fontId="84" fillId="0" borderId="5" xfId="8" applyNumberFormat="1" applyFont="1" applyBorder="1"/>
    <xf numFmtId="4" fontId="84" fillId="0" borderId="5" xfId="8" applyNumberFormat="1" applyFont="1" applyBorder="1" applyAlignment="1">
      <alignment horizontal="center"/>
    </xf>
    <xf numFmtId="4" fontId="84" fillId="0" borderId="0" xfId="31" applyNumberFormat="1" applyFont="1" applyAlignment="1">
      <alignment horizontal="justify"/>
    </xf>
    <xf numFmtId="4" fontId="84" fillId="0" borderId="0" xfId="31" applyNumberFormat="1" applyFont="1" applyAlignment="1">
      <alignment horizontal="left"/>
    </xf>
    <xf numFmtId="4" fontId="84" fillId="0" borderId="0" xfId="31" applyNumberFormat="1" applyFont="1" applyAlignment="1">
      <alignment horizontal="right"/>
    </xf>
    <xf numFmtId="4" fontId="92" fillId="0" borderId="0" xfId="33" applyNumberFormat="1" applyFont="1"/>
    <xf numFmtId="0" fontId="32" fillId="0" borderId="0" xfId="33"/>
    <xf numFmtId="0" fontId="32" fillId="0" borderId="0" xfId="8"/>
    <xf numFmtId="4" fontId="96" fillId="0" borderId="0" xfId="8" applyNumberFormat="1" applyFont="1" applyAlignment="1">
      <alignment horizontal="justify" vertical="top"/>
    </xf>
    <xf numFmtId="4" fontId="84" fillId="0" borderId="0" xfId="0" applyNumberFormat="1" applyFont="1" applyAlignment="1">
      <alignment horizontal="justify" vertical="top"/>
    </xf>
    <xf numFmtId="4" fontId="96" fillId="0" borderId="0" xfId="0" applyNumberFormat="1" applyFont="1" applyAlignment="1">
      <alignment horizontal="justify" vertical="top"/>
    </xf>
    <xf numFmtId="4" fontId="84" fillId="0" borderId="0" xfId="0" applyNumberFormat="1" applyFont="1" applyAlignment="1">
      <alignment horizontal="justify"/>
    </xf>
    <xf numFmtId="4" fontId="84" fillId="0" borderId="0" xfId="0" applyNumberFormat="1" applyFont="1"/>
    <xf numFmtId="4" fontId="96" fillId="0" borderId="0" xfId="0" applyNumberFormat="1" applyFont="1"/>
    <xf numFmtId="4" fontId="93" fillId="0" borderId="0" xfId="8" applyNumberFormat="1" applyFont="1"/>
    <xf numFmtId="4" fontId="93" fillId="0" borderId="0" xfId="8" applyNumberFormat="1" applyFont="1" applyAlignment="1">
      <alignment horizontal="right"/>
    </xf>
    <xf numFmtId="4" fontId="93" fillId="0" borderId="0" xfId="8" applyNumberFormat="1" applyFont="1" applyAlignment="1">
      <alignment horizontal="justify" vertical="top"/>
    </xf>
    <xf numFmtId="4" fontId="93" fillId="0" borderId="12" xfId="8" applyNumberFormat="1" applyFont="1" applyBorder="1" applyAlignment="1">
      <alignment horizontal="justify"/>
    </xf>
    <xf numFmtId="4" fontId="84" fillId="0" borderId="5" xfId="8" applyNumberFormat="1" applyFont="1" applyBorder="1" applyAlignment="1">
      <alignment horizontal="right"/>
    </xf>
    <xf numFmtId="4" fontId="84" fillId="0" borderId="0" xfId="0" applyNumberFormat="1" applyFont="1" applyAlignment="1">
      <alignment horizontal="right"/>
    </xf>
    <xf numFmtId="4" fontId="93" fillId="0" borderId="12" xfId="8" applyNumberFormat="1" applyFont="1" applyBorder="1"/>
    <xf numFmtId="4" fontId="100" fillId="0" borderId="5" xfId="8" applyNumberFormat="1" applyFont="1" applyBorder="1"/>
    <xf numFmtId="4" fontId="93" fillId="0" borderId="0" xfId="8" applyNumberFormat="1" applyFont="1" applyAlignment="1">
      <alignment horizontal="center"/>
    </xf>
    <xf numFmtId="4" fontId="84" fillId="0" borderId="0" xfId="27" applyNumberFormat="1" applyFont="1"/>
    <xf numFmtId="4" fontId="84" fillId="0" borderId="15" xfId="8" applyNumberFormat="1" applyFont="1" applyBorder="1"/>
    <xf numFmtId="4" fontId="88" fillId="0" borderId="0" xfId="8" applyNumberFormat="1" applyFont="1" applyAlignment="1">
      <alignment horizontal="justify"/>
    </xf>
    <xf numFmtId="4" fontId="88" fillId="0" borderId="0" xfId="21" applyNumberFormat="1" applyFont="1"/>
    <xf numFmtId="4" fontId="88" fillId="0" borderId="0" xfId="8" applyNumberFormat="1" applyFont="1" applyAlignment="1">
      <alignment horizontal="left"/>
    </xf>
    <xf numFmtId="4" fontId="88" fillId="0" borderId="0" xfId="21" applyNumberFormat="1" applyFont="1" applyAlignment="1">
      <alignment horizontal="right"/>
    </xf>
    <xf numFmtId="0" fontId="101" fillId="0" borderId="0" xfId="40"/>
    <xf numFmtId="0" fontId="93" fillId="0" borderId="0" xfId="40" applyFont="1"/>
    <xf numFmtId="4" fontId="93" fillId="0" borderId="0" xfId="40" applyNumberFormat="1" applyFont="1"/>
    <xf numFmtId="4" fontId="84" fillId="0" borderId="0" xfId="40" applyNumberFormat="1" applyFont="1" applyAlignment="1">
      <alignment horizontal="justify"/>
    </xf>
    <xf numFmtId="4" fontId="84" fillId="0" borderId="0" xfId="40" applyNumberFormat="1" applyFont="1"/>
    <xf numFmtId="4" fontId="84" fillId="0" borderId="0" xfId="40" applyNumberFormat="1" applyFont="1" applyAlignment="1">
      <alignment horizontal="right"/>
    </xf>
    <xf numFmtId="4" fontId="84" fillId="0" borderId="0" xfId="28" applyNumberFormat="1" applyFont="1"/>
    <xf numFmtId="4" fontId="93" fillId="0" borderId="17" xfId="40" applyNumberFormat="1" applyFont="1" applyBorder="1" applyAlignment="1">
      <alignment horizontal="justify"/>
    </xf>
    <xf numFmtId="4" fontId="93" fillId="0" borderId="18" xfId="40" applyNumberFormat="1" applyFont="1" applyBorder="1"/>
    <xf numFmtId="4" fontId="93" fillId="0" borderId="19" xfId="40" applyNumberFormat="1" applyFont="1" applyBorder="1"/>
    <xf numFmtId="4" fontId="93" fillId="0" borderId="20" xfId="40" applyNumberFormat="1" applyFont="1" applyBorder="1"/>
    <xf numFmtId="4" fontId="93" fillId="0" borderId="21" xfId="40" applyNumberFormat="1" applyFont="1" applyBorder="1" applyAlignment="1">
      <alignment horizontal="justify"/>
    </xf>
    <xf numFmtId="4" fontId="93" fillId="0" borderId="12" xfId="40" applyNumberFormat="1" applyFont="1" applyBorder="1"/>
    <xf numFmtId="4" fontId="93" fillId="0" borderId="5" xfId="40" applyNumberFormat="1" applyFont="1" applyBorder="1"/>
    <xf numFmtId="4" fontId="93" fillId="0" borderId="22" xfId="40" applyNumberFormat="1" applyFont="1" applyBorder="1"/>
    <xf numFmtId="4" fontId="93" fillId="0" borderId="23" xfId="40" applyNumberFormat="1" applyFont="1" applyBorder="1" applyAlignment="1">
      <alignment horizontal="justify"/>
    </xf>
    <xf numFmtId="4" fontId="93" fillId="0" borderId="24" xfId="40" applyNumberFormat="1" applyFont="1" applyBorder="1"/>
    <xf numFmtId="4" fontId="93" fillId="0" borderId="25" xfId="40" applyNumberFormat="1" applyFont="1" applyBorder="1"/>
    <xf numFmtId="4" fontId="93" fillId="0" borderId="26" xfId="40" applyNumberFormat="1" applyFont="1" applyBorder="1"/>
    <xf numFmtId="4" fontId="93" fillId="0" borderId="0" xfId="22" applyNumberFormat="1" applyFont="1" applyBorder="1" applyAlignment="1">
      <alignment horizontal="right"/>
    </xf>
    <xf numFmtId="4" fontId="88" fillId="0" borderId="0" xfId="40" applyNumberFormat="1" applyFont="1" applyAlignment="1">
      <alignment horizontal="justify"/>
    </xf>
    <xf numFmtId="4" fontId="88" fillId="0" borderId="0" xfId="40" applyNumberFormat="1" applyFont="1"/>
    <xf numFmtId="4" fontId="88" fillId="0" borderId="0" xfId="22" applyNumberFormat="1" applyFont="1"/>
    <xf numFmtId="0" fontId="2" fillId="0" borderId="0" xfId="0" applyFont="1" applyAlignment="1" applyProtection="1">
      <alignment vertical="center" wrapText="1"/>
      <protection locked="0"/>
    </xf>
    <xf numFmtId="4" fontId="4" fillId="0" borderId="7" xfId="0" applyNumberFormat="1" applyFont="1" applyBorder="1" applyAlignment="1" applyProtection="1">
      <alignment horizontal="right" vertical="center" wrapText="1"/>
      <protection locked="0"/>
    </xf>
    <xf numFmtId="4" fontId="4" fillId="0" borderId="0" xfId="0" applyNumberFormat="1" applyFont="1" applyAlignment="1" applyProtection="1">
      <alignment horizontal="right" vertical="center" wrapText="1"/>
      <protection locked="0"/>
    </xf>
    <xf numFmtId="4" fontId="2" fillId="0" borderId="0" xfId="0" applyNumberFormat="1" applyFont="1" applyBorder="1" applyAlignment="1" applyProtection="1">
      <alignment horizontal="right" vertical="center" wrapText="1"/>
      <protection locked="0"/>
    </xf>
    <xf numFmtId="0" fontId="2" fillId="0" borderId="0" xfId="0" applyFont="1" applyFill="1" applyAlignment="1" applyProtection="1">
      <alignment vertical="center" wrapText="1"/>
      <protection locked="0"/>
    </xf>
    <xf numFmtId="0" fontId="2" fillId="0" borderId="0" xfId="0" applyFont="1" applyBorder="1" applyAlignment="1" applyProtection="1">
      <alignment vertical="center" wrapText="1"/>
      <protection locked="0"/>
    </xf>
    <xf numFmtId="4" fontId="2" fillId="0" borderId="9" xfId="0" applyNumberFormat="1" applyFont="1" applyBorder="1" applyAlignment="1" applyProtection="1">
      <alignment horizontal="right" vertical="center" wrapText="1"/>
      <protection locked="0"/>
    </xf>
    <xf numFmtId="8" fontId="4" fillId="0" borderId="0" xfId="0" applyNumberFormat="1" applyFont="1" applyAlignment="1" applyProtection="1">
      <alignment horizontal="right" vertical="center" wrapText="1"/>
      <protection locked="0"/>
    </xf>
    <xf numFmtId="0" fontId="0" fillId="15" borderId="0" xfId="0" applyFill="1" applyProtection="1">
      <protection locked="0"/>
    </xf>
    <xf numFmtId="169" fontId="4" fillId="0" borderId="10" xfId="0" applyNumberFormat="1" applyFont="1" applyBorder="1" applyAlignment="1" applyProtection="1">
      <alignment horizontal="right" vertical="center" wrapText="1"/>
      <protection locked="0"/>
    </xf>
    <xf numFmtId="8" fontId="4" fillId="0" borderId="0" xfId="0" applyNumberFormat="1" applyFont="1" applyBorder="1" applyAlignment="1" applyProtection="1">
      <alignment horizontal="right" vertical="center" wrapText="1"/>
      <protection locked="0"/>
    </xf>
    <xf numFmtId="4" fontId="84" fillId="0" borderId="0" xfId="8" applyNumberFormat="1" applyFont="1" applyAlignment="1" applyProtection="1">
      <alignment horizontal="right"/>
      <protection locked="0"/>
    </xf>
    <xf numFmtId="4" fontId="84" fillId="0" borderId="0" xfId="8" applyNumberFormat="1" applyFont="1" applyAlignment="1" applyProtection="1">
      <alignment horizontal="justify" vertical="top"/>
      <protection locked="0"/>
    </xf>
    <xf numFmtId="4" fontId="84" fillId="0" borderId="0" xfId="8" applyNumberFormat="1" applyFont="1" applyProtection="1">
      <protection locked="0"/>
    </xf>
    <xf numFmtId="4" fontId="84" fillId="0" borderId="5" xfId="8" applyNumberFormat="1" applyFont="1" applyBorder="1" applyAlignment="1" applyProtection="1">
      <alignment horizontal="center"/>
      <protection locked="0"/>
    </xf>
    <xf numFmtId="4" fontId="93" fillId="0" borderId="13" xfId="8" applyNumberFormat="1" applyFont="1" applyBorder="1" applyAlignment="1" applyProtection="1">
      <alignment horizontal="right"/>
      <protection locked="0"/>
    </xf>
    <xf numFmtId="4" fontId="91" fillId="16" borderId="5" xfId="8" applyNumberFormat="1" applyFont="1" applyFill="1" applyBorder="1" applyAlignment="1" applyProtection="1">
      <alignment horizontal="center"/>
      <protection locked="0"/>
    </xf>
    <xf numFmtId="4" fontId="91" fillId="16" borderId="13" xfId="8" applyNumberFormat="1" applyFont="1" applyFill="1" applyBorder="1" applyAlignment="1" applyProtection="1">
      <alignment horizontal="center"/>
      <protection locked="0"/>
    </xf>
    <xf numFmtId="4" fontId="97" fillId="0" borderId="0" xfId="31" applyNumberFormat="1" applyFont="1" applyAlignment="1" applyProtection="1">
      <alignment horizontal="right"/>
      <protection locked="0"/>
    </xf>
    <xf numFmtId="4" fontId="98" fillId="0" borderId="0" xfId="31" applyNumberFormat="1" applyFont="1" applyAlignment="1" applyProtection="1">
      <alignment horizontal="right"/>
      <protection locked="0"/>
    </xf>
    <xf numFmtId="4" fontId="84" fillId="0" borderId="0" xfId="8" applyNumberFormat="1" applyFont="1" applyAlignment="1" applyProtection="1">
      <alignment horizontal="center"/>
      <protection locked="0"/>
    </xf>
    <xf numFmtId="4" fontId="84" fillId="0" borderId="0" xfId="0" applyNumberFormat="1" applyFont="1" applyAlignment="1" applyProtection="1">
      <alignment horizontal="justify" vertical="top"/>
      <protection locked="0"/>
    </xf>
    <xf numFmtId="4" fontId="84" fillId="0" borderId="0" xfId="0" applyNumberFormat="1" applyFont="1" applyProtection="1">
      <protection locked="0"/>
    </xf>
    <xf numFmtId="4" fontId="93" fillId="0" borderId="0" xfId="8" applyNumberFormat="1" applyFont="1" applyAlignment="1" applyProtection="1">
      <alignment horizontal="right"/>
      <protection locked="0"/>
    </xf>
    <xf numFmtId="4" fontId="84" fillId="0" borderId="5" xfId="8" applyNumberFormat="1" applyFont="1" applyBorder="1" applyProtection="1">
      <protection locked="0"/>
    </xf>
    <xf numFmtId="4" fontId="93" fillId="0" borderId="13" xfId="8" applyNumberFormat="1" applyFont="1" applyBorder="1" applyProtection="1">
      <protection locked="0"/>
    </xf>
    <xf numFmtId="4" fontId="84" fillId="0" borderId="0" xfId="0" applyNumberFormat="1" applyFont="1" applyAlignment="1" applyProtection="1">
      <alignment horizontal="right"/>
      <protection locked="0"/>
    </xf>
    <xf numFmtId="4" fontId="93" fillId="0" borderId="0" xfId="8" applyNumberFormat="1" applyFont="1" applyAlignment="1" applyProtection="1">
      <alignment horizontal="justify"/>
      <protection locked="0"/>
    </xf>
    <xf numFmtId="4" fontId="93" fillId="0" borderId="0" xfId="8" applyNumberFormat="1" applyFont="1" applyProtection="1">
      <protection locked="0"/>
    </xf>
    <xf numFmtId="4" fontId="93" fillId="0" borderId="16" xfId="8" applyNumberFormat="1" applyFont="1" applyBorder="1" applyProtection="1">
      <protection locked="0"/>
    </xf>
    <xf numFmtId="0" fontId="2" fillId="0" borderId="0" xfId="0" applyFont="1" applyAlignment="1" applyProtection="1">
      <protection hidden="1"/>
    </xf>
    <xf numFmtId="4" fontId="92" fillId="0" borderId="0" xfId="40" applyNumberFormat="1" applyFont="1"/>
    <xf numFmtId="4" fontId="92" fillId="0" borderId="0" xfId="40" applyNumberFormat="1" applyFont="1" applyAlignment="1">
      <alignment horizontal="justify"/>
    </xf>
    <xf numFmtId="4" fontId="85" fillId="0" borderId="0" xfId="8" applyNumberFormat="1" applyFont="1" applyAlignment="1">
      <alignment horizontal="center"/>
    </xf>
    <xf numFmtId="0" fontId="88" fillId="0" borderId="0" xfId="8" applyFont="1" applyAlignment="1">
      <alignment horizontal="center"/>
    </xf>
    <xf numFmtId="4" fontId="93" fillId="0" borderId="12" xfId="8" applyNumberFormat="1" applyFont="1" applyBorder="1" applyAlignment="1">
      <alignment horizontal="justify"/>
    </xf>
    <xf numFmtId="4" fontId="100" fillId="0" borderId="5" xfId="8" applyNumberFormat="1" applyFont="1" applyBorder="1"/>
    <xf numFmtId="4" fontId="93" fillId="0" borderId="0" xfId="8" applyNumberFormat="1" applyFont="1" applyAlignment="1">
      <alignment horizontal="center"/>
    </xf>
    <xf numFmtId="4" fontId="93" fillId="0" borderId="14" xfId="8" applyNumberFormat="1" applyFont="1" applyBorder="1" applyAlignment="1">
      <alignment horizontal="left"/>
    </xf>
    <xf numFmtId="4" fontId="93" fillId="0" borderId="15" xfId="8" applyNumberFormat="1" applyFont="1" applyBorder="1" applyAlignment="1">
      <alignment horizontal="left"/>
    </xf>
    <xf numFmtId="4" fontId="86" fillId="0" borderId="12" xfId="8" applyNumberFormat="1" applyFont="1" applyBorder="1" applyAlignment="1">
      <alignment horizontal="center" vertical="center"/>
    </xf>
    <xf numFmtId="0" fontId="87" fillId="0" borderId="5" xfId="8" applyFont="1" applyBorder="1" applyAlignment="1">
      <alignment horizontal="center" vertical="center"/>
    </xf>
    <xf numFmtId="0" fontId="87" fillId="0" borderId="13" xfId="8" applyFont="1" applyBorder="1" applyAlignment="1">
      <alignment horizontal="center" vertical="center"/>
    </xf>
    <xf numFmtId="4" fontId="85" fillId="0" borderId="0" xfId="8" applyNumberFormat="1" applyFont="1"/>
    <xf numFmtId="0" fontId="88" fillId="0" borderId="0" xfId="8" applyFont="1"/>
    <xf numFmtId="4" fontId="88" fillId="0" borderId="0" xfId="8" applyNumberFormat="1" applyFont="1"/>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right" vertical="center" wrapText="1"/>
      <protection hidden="1"/>
    </xf>
    <xf numFmtId="0" fontId="7" fillId="2" borderId="0" xfId="1" applyFont="1" applyFill="1" applyAlignment="1" applyProtection="1">
      <alignment horizontal="left" vertical="top" wrapText="1"/>
      <protection hidden="1"/>
    </xf>
    <xf numFmtId="49" fontId="8" fillId="0" borderId="2" xfId="0" applyNumberFormat="1" applyFont="1" applyBorder="1" applyAlignment="1" applyProtection="1">
      <alignment horizontal="center" vertical="center" wrapText="1"/>
      <protection hidden="1"/>
    </xf>
    <xf numFmtId="49" fontId="8" fillId="0" borderId="1" xfId="0" applyNumberFormat="1" applyFont="1" applyBorder="1" applyAlignment="1" applyProtection="1">
      <alignment horizontal="center" vertical="center" wrapText="1"/>
      <protection hidden="1"/>
    </xf>
    <xf numFmtId="0" fontId="7" fillId="2" borderId="1" xfId="1" applyFont="1" applyFill="1" applyBorder="1" applyAlignment="1" applyProtection="1">
      <alignment horizontal="left" vertical="top" wrapText="1"/>
      <protection hidden="1"/>
    </xf>
    <xf numFmtId="0" fontId="16" fillId="0" borderId="0" xfId="0" applyFont="1" applyAlignment="1" applyProtection="1">
      <alignment horizontal="left" vertical="top" wrapText="1"/>
      <protection hidden="1"/>
    </xf>
    <xf numFmtId="0" fontId="58" fillId="0" borderId="0" xfId="0" applyFont="1" applyAlignment="1" applyProtection="1">
      <alignment horizontal="left" vertical="top" wrapText="1"/>
      <protection hidden="1"/>
    </xf>
    <xf numFmtId="0" fontId="58" fillId="0" borderId="0" xfId="0" applyFont="1" applyAlignment="1" applyProtection="1">
      <alignment horizontal="right" vertical="top" wrapText="1"/>
      <protection hidden="1"/>
    </xf>
    <xf numFmtId="0" fontId="16" fillId="0" borderId="0" xfId="0" applyFont="1" applyAlignment="1" applyProtection="1">
      <alignment horizontal="right" vertical="top" wrapText="1"/>
      <protection hidden="1"/>
    </xf>
    <xf numFmtId="0" fontId="16" fillId="0" borderId="0" xfId="0" applyFont="1" applyFill="1" applyAlignment="1" applyProtection="1">
      <alignment horizontal="left" vertical="top" wrapText="1"/>
      <protection hidden="1"/>
    </xf>
    <xf numFmtId="2" fontId="4" fillId="0" borderId="6" xfId="0" applyNumberFormat="1" applyFont="1" applyBorder="1" applyAlignment="1" applyProtection="1">
      <alignment horizontal="right" vertical="center" wrapText="1"/>
      <protection hidden="1"/>
    </xf>
    <xf numFmtId="169" fontId="4" fillId="0" borderId="6" xfId="0" applyNumberFormat="1" applyFont="1" applyBorder="1" applyAlignment="1" applyProtection="1">
      <alignment horizontal="right" vertical="center" wrapText="1"/>
      <protection locked="0"/>
    </xf>
    <xf numFmtId="49" fontId="59" fillId="0" borderId="0" xfId="0" applyNumberFormat="1" applyFont="1" applyFill="1" applyBorder="1" applyAlignment="1" applyProtection="1">
      <alignment horizontal="left" vertical="center"/>
      <protection hidden="1"/>
    </xf>
    <xf numFmtId="0" fontId="17" fillId="0" borderId="0" xfId="0" applyFont="1" applyAlignment="1" applyProtection="1">
      <alignment horizontal="left" vertical="top" wrapText="1"/>
      <protection hidden="1"/>
    </xf>
    <xf numFmtId="0" fontId="85" fillId="0" borderId="0" xfId="40" applyFont="1" applyAlignment="1">
      <alignment horizontal="center"/>
    </xf>
    <xf numFmtId="0" fontId="101" fillId="0" borderId="0" xfId="40" applyAlignment="1">
      <alignment horizontal="center"/>
    </xf>
  </cellXfs>
  <cellStyles count="41">
    <cellStyle name="20% - Accent1 2" xfId="9" xr:uid="{00000000-0005-0000-0000-000000000000}"/>
    <cellStyle name="20% - Accent2 2" xfId="10" xr:uid="{00000000-0005-0000-0000-000001000000}"/>
    <cellStyle name="20% - Accent3 2" xfId="11" xr:uid="{00000000-0005-0000-0000-000002000000}"/>
    <cellStyle name="20% - Accent4 2" xfId="12" xr:uid="{00000000-0005-0000-0000-000003000000}"/>
    <cellStyle name="20% - Accent5 2" xfId="13" xr:uid="{00000000-0005-0000-0000-000004000000}"/>
    <cellStyle name="20% - Accent6 2" xfId="14" xr:uid="{00000000-0005-0000-0000-000005000000}"/>
    <cellStyle name="40% - Accent1 2" xfId="15" xr:uid="{00000000-0005-0000-0000-000006000000}"/>
    <cellStyle name="40% - Accent2 2" xfId="16" xr:uid="{00000000-0005-0000-0000-000007000000}"/>
    <cellStyle name="40% - Accent3 2" xfId="17" xr:uid="{00000000-0005-0000-0000-000008000000}"/>
    <cellStyle name="40% - Accent4 2" xfId="18" xr:uid="{00000000-0005-0000-0000-000009000000}"/>
    <cellStyle name="40% - Accent5 2" xfId="19" xr:uid="{00000000-0005-0000-0000-00000A000000}"/>
    <cellStyle name="40% - Accent6 2" xfId="20" xr:uid="{00000000-0005-0000-0000-00000B000000}"/>
    <cellStyle name="Comma 2" xfId="21" xr:uid="{00000000-0005-0000-0000-00000C000000}"/>
    <cellStyle name="Comma 2 2" xfId="22" xr:uid="{00000000-0005-0000-0000-00000D000000}"/>
    <cellStyle name="Comma 2 2 2" xfId="23" xr:uid="{00000000-0005-0000-0000-00000E000000}"/>
    <cellStyle name="Comma 3" xfId="24" xr:uid="{00000000-0005-0000-0000-00000F000000}"/>
    <cellStyle name="Comma 3 2" xfId="25" xr:uid="{00000000-0005-0000-0000-000010000000}"/>
    <cellStyle name="Comma 5 4 3" xfId="26" xr:uid="{00000000-0005-0000-0000-000011000000}"/>
    <cellStyle name="Currency 2" xfId="27" xr:uid="{00000000-0005-0000-0000-000012000000}"/>
    <cellStyle name="Currency 2 2" xfId="28" xr:uid="{00000000-0005-0000-0000-000013000000}"/>
    <cellStyle name="Currency 2 2 2" xfId="29" xr:uid="{00000000-0005-0000-0000-000014000000}"/>
    <cellStyle name="Currency 3" xfId="30" xr:uid="{00000000-0005-0000-0000-000015000000}"/>
    <cellStyle name="Normal 2" xfId="7" xr:uid="{00000000-0005-0000-0000-000017000000}"/>
    <cellStyle name="Normal 2 2" xfId="8" xr:uid="{00000000-0005-0000-0000-000018000000}"/>
    <cellStyle name="Normal 21" xfId="4" xr:uid="{00000000-0005-0000-0000-000019000000}"/>
    <cellStyle name="Normal 3" xfId="40" xr:uid="{084D3C2A-7614-4DA2-976E-C79481A19FEB}"/>
    <cellStyle name="Normal 33" xfId="6" xr:uid="{00000000-0005-0000-0000-00001A000000}"/>
    <cellStyle name="Normal 4" xfId="31" xr:uid="{00000000-0005-0000-0000-00001B000000}"/>
    <cellStyle name="Normal 48" xfId="1" xr:uid="{00000000-0005-0000-0000-00001C000000}"/>
    <cellStyle name="Normal 62" xfId="32" xr:uid="{00000000-0005-0000-0000-00001D000000}"/>
    <cellStyle name="Normal 62 2" xfId="33" xr:uid="{00000000-0005-0000-0000-00001E000000}"/>
    <cellStyle name="Normal_Sheet1" xfId="2" xr:uid="{00000000-0005-0000-0000-00001F000000}"/>
    <cellStyle name="Normal_Sheet1_1" xfId="3" xr:uid="{00000000-0005-0000-0000-000020000000}"/>
    <cellStyle name="Normalno" xfId="0" builtinId="0"/>
    <cellStyle name="Normalno 2" xfId="34" xr:uid="{00000000-0005-0000-0000-000021000000}"/>
    <cellStyle name="Note 2" xfId="35" xr:uid="{00000000-0005-0000-0000-000022000000}"/>
    <cellStyle name="Note 3" xfId="36" xr:uid="{00000000-0005-0000-0000-000023000000}"/>
    <cellStyle name="Note 3 2" xfId="37" xr:uid="{00000000-0005-0000-0000-000024000000}"/>
    <cellStyle name="Obično_List1" xfId="38" xr:uid="{00000000-0005-0000-0000-000025000000}"/>
    <cellStyle name="Stil 1" xfId="5" xr:uid="{00000000-0005-0000-0000-000026000000}"/>
    <cellStyle name="Style 1" xfId="39" xr:uid="{00000000-0005-0000-0000-000027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8722E-8B27-4B96-A9D3-ED411F039382}">
  <dimension ref="A1:M2892"/>
  <sheetViews>
    <sheetView showZeros="0" tabSelected="1" topLeftCell="A100" zoomScale="70" zoomScaleNormal="70" workbookViewId="0"/>
  </sheetViews>
  <sheetFormatPr defaultRowHeight="15.6"/>
  <cols>
    <col min="1" max="1" width="43.6640625" style="311" customWidth="1"/>
    <col min="2" max="2" width="8.88671875" style="311" customWidth="1"/>
    <col min="3" max="3" width="10.33203125" style="311" customWidth="1"/>
    <col min="4" max="4" width="12.33203125" style="311" customWidth="1"/>
    <col min="5" max="5" width="13.109375" style="311" customWidth="1"/>
    <col min="6" max="6" width="0.109375" style="311" hidden="1" customWidth="1"/>
    <col min="7" max="7" width="9.44140625" style="311" hidden="1" customWidth="1"/>
    <col min="8" max="8" width="0.109375" style="311" hidden="1" customWidth="1"/>
    <col min="9" max="10" width="9.109375" style="311" hidden="1" customWidth="1"/>
    <col min="11" max="256" width="9.109375" style="311"/>
    <col min="257" max="257" width="45.33203125" style="311" customWidth="1"/>
    <col min="258" max="258" width="8.88671875" style="311" customWidth="1"/>
    <col min="259" max="259" width="10.33203125" style="311" customWidth="1"/>
    <col min="260" max="260" width="12.88671875" style="311" customWidth="1"/>
    <col min="261" max="261" width="13.33203125" style="311" customWidth="1"/>
    <col min="262" max="266" width="0" style="311" hidden="1" customWidth="1"/>
    <col min="267" max="512" width="9.109375" style="311"/>
    <col min="513" max="513" width="45.33203125" style="311" customWidth="1"/>
    <col min="514" max="514" width="8.88671875" style="311" customWidth="1"/>
    <col min="515" max="515" width="10.33203125" style="311" customWidth="1"/>
    <col min="516" max="516" width="12.88671875" style="311" customWidth="1"/>
    <col min="517" max="517" width="13.33203125" style="311" customWidth="1"/>
    <col min="518" max="522" width="0" style="311" hidden="1" customWidth="1"/>
    <col min="523" max="768" width="9.109375" style="311"/>
    <col min="769" max="769" width="45.33203125" style="311" customWidth="1"/>
    <col min="770" max="770" width="8.88671875" style="311" customWidth="1"/>
    <col min="771" max="771" width="10.33203125" style="311" customWidth="1"/>
    <col min="772" max="772" width="12.88671875" style="311" customWidth="1"/>
    <col min="773" max="773" width="13.33203125" style="311" customWidth="1"/>
    <col min="774" max="778" width="0" style="311" hidden="1" customWidth="1"/>
    <col min="779" max="1024" width="9.109375" style="311"/>
    <col min="1025" max="1025" width="45.33203125" style="311" customWidth="1"/>
    <col min="1026" max="1026" width="8.88671875" style="311" customWidth="1"/>
    <col min="1027" max="1027" width="10.33203125" style="311" customWidth="1"/>
    <col min="1028" max="1028" width="12.88671875" style="311" customWidth="1"/>
    <col min="1029" max="1029" width="13.33203125" style="311" customWidth="1"/>
    <col min="1030" max="1034" width="0" style="311" hidden="1" customWidth="1"/>
    <col min="1035" max="1280" width="9.109375" style="311"/>
    <col min="1281" max="1281" width="45.33203125" style="311" customWidth="1"/>
    <col min="1282" max="1282" width="8.88671875" style="311" customWidth="1"/>
    <col min="1283" max="1283" width="10.33203125" style="311" customWidth="1"/>
    <col min="1284" max="1284" width="12.88671875" style="311" customWidth="1"/>
    <col min="1285" max="1285" width="13.33203125" style="311" customWidth="1"/>
    <col min="1286" max="1290" width="0" style="311" hidden="1" customWidth="1"/>
    <col min="1291" max="1536" width="9.109375" style="311"/>
    <col min="1537" max="1537" width="45.33203125" style="311" customWidth="1"/>
    <col min="1538" max="1538" width="8.88671875" style="311" customWidth="1"/>
    <col min="1539" max="1539" width="10.33203125" style="311" customWidth="1"/>
    <col min="1540" max="1540" width="12.88671875" style="311" customWidth="1"/>
    <col min="1541" max="1541" width="13.33203125" style="311" customWidth="1"/>
    <col min="1542" max="1546" width="0" style="311" hidden="1" customWidth="1"/>
    <col min="1547" max="1792" width="9.109375" style="311"/>
    <col min="1793" max="1793" width="45.33203125" style="311" customWidth="1"/>
    <col min="1794" max="1794" width="8.88671875" style="311" customWidth="1"/>
    <col min="1795" max="1795" width="10.33203125" style="311" customWidth="1"/>
    <col min="1796" max="1796" width="12.88671875" style="311" customWidth="1"/>
    <col min="1797" max="1797" width="13.33203125" style="311" customWidth="1"/>
    <col min="1798" max="1802" width="0" style="311" hidden="1" customWidth="1"/>
    <col min="1803" max="2048" width="9.109375" style="311"/>
    <col min="2049" max="2049" width="45.33203125" style="311" customWidth="1"/>
    <col min="2050" max="2050" width="8.88671875" style="311" customWidth="1"/>
    <col min="2051" max="2051" width="10.33203125" style="311" customWidth="1"/>
    <col min="2052" max="2052" width="12.88671875" style="311" customWidth="1"/>
    <col min="2053" max="2053" width="13.33203125" style="311" customWidth="1"/>
    <col min="2054" max="2058" width="0" style="311" hidden="1" customWidth="1"/>
    <col min="2059" max="2304" width="9.109375" style="311"/>
    <col min="2305" max="2305" width="45.33203125" style="311" customWidth="1"/>
    <col min="2306" max="2306" width="8.88671875" style="311" customWidth="1"/>
    <col min="2307" max="2307" width="10.33203125" style="311" customWidth="1"/>
    <col min="2308" max="2308" width="12.88671875" style="311" customWidth="1"/>
    <col min="2309" max="2309" width="13.33203125" style="311" customWidth="1"/>
    <col min="2310" max="2314" width="0" style="311" hidden="1" customWidth="1"/>
    <col min="2315" max="2560" width="9.109375" style="311"/>
    <col min="2561" max="2561" width="45.33203125" style="311" customWidth="1"/>
    <col min="2562" max="2562" width="8.88671875" style="311" customWidth="1"/>
    <col min="2563" max="2563" width="10.33203125" style="311" customWidth="1"/>
    <col min="2564" max="2564" width="12.88671875" style="311" customWidth="1"/>
    <col min="2565" max="2565" width="13.33203125" style="311" customWidth="1"/>
    <col min="2566" max="2570" width="0" style="311" hidden="1" customWidth="1"/>
    <col min="2571" max="2816" width="9.109375" style="311"/>
    <col min="2817" max="2817" width="45.33203125" style="311" customWidth="1"/>
    <col min="2818" max="2818" width="8.88671875" style="311" customWidth="1"/>
    <col min="2819" max="2819" width="10.33203125" style="311" customWidth="1"/>
    <col min="2820" max="2820" width="12.88671875" style="311" customWidth="1"/>
    <col min="2821" max="2821" width="13.33203125" style="311" customWidth="1"/>
    <col min="2822" max="2826" width="0" style="311" hidden="1" customWidth="1"/>
    <col min="2827" max="3072" width="9.109375" style="311"/>
    <col min="3073" max="3073" width="45.33203125" style="311" customWidth="1"/>
    <col min="3074" max="3074" width="8.88671875" style="311" customWidth="1"/>
    <col min="3075" max="3075" width="10.33203125" style="311" customWidth="1"/>
    <col min="3076" max="3076" width="12.88671875" style="311" customWidth="1"/>
    <col min="3077" max="3077" width="13.33203125" style="311" customWidth="1"/>
    <col min="3078" max="3082" width="0" style="311" hidden="1" customWidth="1"/>
    <col min="3083" max="3328" width="9.109375" style="311"/>
    <col min="3329" max="3329" width="45.33203125" style="311" customWidth="1"/>
    <col min="3330" max="3330" width="8.88671875" style="311" customWidth="1"/>
    <col min="3331" max="3331" width="10.33203125" style="311" customWidth="1"/>
    <col min="3332" max="3332" width="12.88671875" style="311" customWidth="1"/>
    <col min="3333" max="3333" width="13.33203125" style="311" customWidth="1"/>
    <col min="3334" max="3338" width="0" style="311" hidden="1" customWidth="1"/>
    <col min="3339" max="3584" width="9.109375" style="311"/>
    <col min="3585" max="3585" width="45.33203125" style="311" customWidth="1"/>
    <col min="3586" max="3586" width="8.88671875" style="311" customWidth="1"/>
    <col min="3587" max="3587" width="10.33203125" style="311" customWidth="1"/>
    <col min="3588" max="3588" width="12.88671875" style="311" customWidth="1"/>
    <col min="3589" max="3589" width="13.33203125" style="311" customWidth="1"/>
    <col min="3590" max="3594" width="0" style="311" hidden="1" customWidth="1"/>
    <col min="3595" max="3840" width="9.109375" style="311"/>
    <col min="3841" max="3841" width="45.33203125" style="311" customWidth="1"/>
    <col min="3842" max="3842" width="8.88671875" style="311" customWidth="1"/>
    <col min="3843" max="3843" width="10.33203125" style="311" customWidth="1"/>
    <col min="3844" max="3844" width="12.88671875" style="311" customWidth="1"/>
    <col min="3845" max="3845" width="13.33203125" style="311" customWidth="1"/>
    <col min="3846" max="3850" width="0" style="311" hidden="1" customWidth="1"/>
    <col min="3851" max="4096" width="9.109375" style="311"/>
    <col min="4097" max="4097" width="45.33203125" style="311" customWidth="1"/>
    <col min="4098" max="4098" width="8.88671875" style="311" customWidth="1"/>
    <col min="4099" max="4099" width="10.33203125" style="311" customWidth="1"/>
    <col min="4100" max="4100" width="12.88671875" style="311" customWidth="1"/>
    <col min="4101" max="4101" width="13.33203125" style="311" customWidth="1"/>
    <col min="4102" max="4106" width="0" style="311" hidden="1" customWidth="1"/>
    <col min="4107" max="4352" width="9.109375" style="311"/>
    <col min="4353" max="4353" width="45.33203125" style="311" customWidth="1"/>
    <col min="4354" max="4354" width="8.88671875" style="311" customWidth="1"/>
    <col min="4355" max="4355" width="10.33203125" style="311" customWidth="1"/>
    <col min="4356" max="4356" width="12.88671875" style="311" customWidth="1"/>
    <col min="4357" max="4357" width="13.33203125" style="311" customWidth="1"/>
    <col min="4358" max="4362" width="0" style="311" hidden="1" customWidth="1"/>
    <col min="4363" max="4608" width="9.109375" style="311"/>
    <col min="4609" max="4609" width="45.33203125" style="311" customWidth="1"/>
    <col min="4610" max="4610" width="8.88671875" style="311" customWidth="1"/>
    <col min="4611" max="4611" width="10.33203125" style="311" customWidth="1"/>
    <col min="4612" max="4612" width="12.88671875" style="311" customWidth="1"/>
    <col min="4613" max="4613" width="13.33203125" style="311" customWidth="1"/>
    <col min="4614" max="4618" width="0" style="311" hidden="1" customWidth="1"/>
    <col min="4619" max="4864" width="9.109375" style="311"/>
    <col min="4865" max="4865" width="45.33203125" style="311" customWidth="1"/>
    <col min="4866" max="4866" width="8.88671875" style="311" customWidth="1"/>
    <col min="4867" max="4867" width="10.33203125" style="311" customWidth="1"/>
    <col min="4868" max="4868" width="12.88671875" style="311" customWidth="1"/>
    <col min="4869" max="4869" width="13.33203125" style="311" customWidth="1"/>
    <col min="4870" max="4874" width="0" style="311" hidden="1" customWidth="1"/>
    <col min="4875" max="5120" width="9.109375" style="311"/>
    <col min="5121" max="5121" width="45.33203125" style="311" customWidth="1"/>
    <col min="5122" max="5122" width="8.88671875" style="311" customWidth="1"/>
    <col min="5123" max="5123" width="10.33203125" style="311" customWidth="1"/>
    <col min="5124" max="5124" width="12.88671875" style="311" customWidth="1"/>
    <col min="5125" max="5125" width="13.33203125" style="311" customWidth="1"/>
    <col min="5126" max="5130" width="0" style="311" hidden="1" customWidth="1"/>
    <col min="5131" max="5376" width="9.109375" style="311"/>
    <col min="5377" max="5377" width="45.33203125" style="311" customWidth="1"/>
    <col min="5378" max="5378" width="8.88671875" style="311" customWidth="1"/>
    <col min="5379" max="5379" width="10.33203125" style="311" customWidth="1"/>
    <col min="5380" max="5380" width="12.88671875" style="311" customWidth="1"/>
    <col min="5381" max="5381" width="13.33203125" style="311" customWidth="1"/>
    <col min="5382" max="5386" width="0" style="311" hidden="1" customWidth="1"/>
    <col min="5387" max="5632" width="9.109375" style="311"/>
    <col min="5633" max="5633" width="45.33203125" style="311" customWidth="1"/>
    <col min="5634" max="5634" width="8.88671875" style="311" customWidth="1"/>
    <col min="5635" max="5635" width="10.33203125" style="311" customWidth="1"/>
    <col min="5636" max="5636" width="12.88671875" style="311" customWidth="1"/>
    <col min="5637" max="5637" width="13.33203125" style="311" customWidth="1"/>
    <col min="5638" max="5642" width="0" style="311" hidden="1" customWidth="1"/>
    <col min="5643" max="5888" width="9.109375" style="311"/>
    <col min="5889" max="5889" width="45.33203125" style="311" customWidth="1"/>
    <col min="5890" max="5890" width="8.88671875" style="311" customWidth="1"/>
    <col min="5891" max="5891" width="10.33203125" style="311" customWidth="1"/>
    <col min="5892" max="5892" width="12.88671875" style="311" customWidth="1"/>
    <col min="5893" max="5893" width="13.33203125" style="311" customWidth="1"/>
    <col min="5894" max="5898" width="0" style="311" hidden="1" customWidth="1"/>
    <col min="5899" max="6144" width="9.109375" style="311"/>
    <col min="6145" max="6145" width="45.33203125" style="311" customWidth="1"/>
    <col min="6146" max="6146" width="8.88671875" style="311" customWidth="1"/>
    <col min="6147" max="6147" width="10.33203125" style="311" customWidth="1"/>
    <col min="6148" max="6148" width="12.88671875" style="311" customWidth="1"/>
    <col min="6149" max="6149" width="13.33203125" style="311" customWidth="1"/>
    <col min="6150" max="6154" width="0" style="311" hidden="1" customWidth="1"/>
    <col min="6155" max="6400" width="9.109375" style="311"/>
    <col min="6401" max="6401" width="45.33203125" style="311" customWidth="1"/>
    <col min="6402" max="6402" width="8.88671875" style="311" customWidth="1"/>
    <col min="6403" max="6403" width="10.33203125" style="311" customWidth="1"/>
    <col min="6404" max="6404" width="12.88671875" style="311" customWidth="1"/>
    <col min="6405" max="6405" width="13.33203125" style="311" customWidth="1"/>
    <col min="6406" max="6410" width="0" style="311" hidden="1" customWidth="1"/>
    <col min="6411" max="6656" width="9.109375" style="311"/>
    <col min="6657" max="6657" width="45.33203125" style="311" customWidth="1"/>
    <col min="6658" max="6658" width="8.88671875" style="311" customWidth="1"/>
    <col min="6659" max="6659" width="10.33203125" style="311" customWidth="1"/>
    <col min="6660" max="6660" width="12.88671875" style="311" customWidth="1"/>
    <col min="6661" max="6661" width="13.33203125" style="311" customWidth="1"/>
    <col min="6662" max="6666" width="0" style="311" hidden="1" customWidth="1"/>
    <col min="6667" max="6912" width="9.109375" style="311"/>
    <col min="6913" max="6913" width="45.33203125" style="311" customWidth="1"/>
    <col min="6914" max="6914" width="8.88671875" style="311" customWidth="1"/>
    <col min="6915" max="6915" width="10.33203125" style="311" customWidth="1"/>
    <col min="6916" max="6916" width="12.88671875" style="311" customWidth="1"/>
    <col min="6917" max="6917" width="13.33203125" style="311" customWidth="1"/>
    <col min="6918" max="6922" width="0" style="311" hidden="1" customWidth="1"/>
    <col min="6923" max="7168" width="9.109375" style="311"/>
    <col min="7169" max="7169" width="45.33203125" style="311" customWidth="1"/>
    <col min="7170" max="7170" width="8.88671875" style="311" customWidth="1"/>
    <col min="7171" max="7171" width="10.33203125" style="311" customWidth="1"/>
    <col min="7172" max="7172" width="12.88671875" style="311" customWidth="1"/>
    <col min="7173" max="7173" width="13.33203125" style="311" customWidth="1"/>
    <col min="7174" max="7178" width="0" style="311" hidden="1" customWidth="1"/>
    <col min="7179" max="7424" width="9.109375" style="311"/>
    <col min="7425" max="7425" width="45.33203125" style="311" customWidth="1"/>
    <col min="7426" max="7426" width="8.88671875" style="311" customWidth="1"/>
    <col min="7427" max="7427" width="10.33203125" style="311" customWidth="1"/>
    <col min="7428" max="7428" width="12.88671875" style="311" customWidth="1"/>
    <col min="7429" max="7429" width="13.33203125" style="311" customWidth="1"/>
    <col min="7430" max="7434" width="0" style="311" hidden="1" customWidth="1"/>
    <col min="7435" max="7680" width="9.109375" style="311"/>
    <col min="7681" max="7681" width="45.33203125" style="311" customWidth="1"/>
    <col min="7682" max="7682" width="8.88671875" style="311" customWidth="1"/>
    <col min="7683" max="7683" width="10.33203125" style="311" customWidth="1"/>
    <col min="7684" max="7684" width="12.88671875" style="311" customWidth="1"/>
    <col min="7685" max="7685" width="13.33203125" style="311" customWidth="1"/>
    <col min="7686" max="7690" width="0" style="311" hidden="1" customWidth="1"/>
    <col min="7691" max="7936" width="9.109375" style="311"/>
    <col min="7937" max="7937" width="45.33203125" style="311" customWidth="1"/>
    <col min="7938" max="7938" width="8.88671875" style="311" customWidth="1"/>
    <col min="7939" max="7939" width="10.33203125" style="311" customWidth="1"/>
    <col min="7940" max="7940" width="12.88671875" style="311" customWidth="1"/>
    <col min="7941" max="7941" width="13.33203125" style="311" customWidth="1"/>
    <col min="7942" max="7946" width="0" style="311" hidden="1" customWidth="1"/>
    <col min="7947" max="8192" width="9.109375" style="311"/>
    <col min="8193" max="8193" width="45.33203125" style="311" customWidth="1"/>
    <col min="8194" max="8194" width="8.88671875" style="311" customWidth="1"/>
    <col min="8195" max="8195" width="10.33203125" style="311" customWidth="1"/>
    <col min="8196" max="8196" width="12.88671875" style="311" customWidth="1"/>
    <col min="8197" max="8197" width="13.33203125" style="311" customWidth="1"/>
    <col min="8198" max="8202" width="0" style="311" hidden="1" customWidth="1"/>
    <col min="8203" max="8448" width="9.109375" style="311"/>
    <col min="8449" max="8449" width="45.33203125" style="311" customWidth="1"/>
    <col min="8450" max="8450" width="8.88671875" style="311" customWidth="1"/>
    <col min="8451" max="8451" width="10.33203125" style="311" customWidth="1"/>
    <col min="8452" max="8452" width="12.88671875" style="311" customWidth="1"/>
    <col min="8453" max="8453" width="13.33203125" style="311" customWidth="1"/>
    <col min="8454" max="8458" width="0" style="311" hidden="1" customWidth="1"/>
    <col min="8459" max="8704" width="9.109375" style="311"/>
    <col min="8705" max="8705" width="45.33203125" style="311" customWidth="1"/>
    <col min="8706" max="8706" width="8.88671875" style="311" customWidth="1"/>
    <col min="8707" max="8707" width="10.33203125" style="311" customWidth="1"/>
    <col min="8708" max="8708" width="12.88671875" style="311" customWidth="1"/>
    <col min="8709" max="8709" width="13.33203125" style="311" customWidth="1"/>
    <col min="8710" max="8714" width="0" style="311" hidden="1" customWidth="1"/>
    <col min="8715" max="8960" width="9.109375" style="311"/>
    <col min="8961" max="8961" width="45.33203125" style="311" customWidth="1"/>
    <col min="8962" max="8962" width="8.88671875" style="311" customWidth="1"/>
    <col min="8963" max="8963" width="10.33203125" style="311" customWidth="1"/>
    <col min="8964" max="8964" width="12.88671875" style="311" customWidth="1"/>
    <col min="8965" max="8965" width="13.33203125" style="311" customWidth="1"/>
    <col min="8966" max="8970" width="0" style="311" hidden="1" customWidth="1"/>
    <col min="8971" max="9216" width="9.109375" style="311"/>
    <col min="9217" max="9217" width="45.33203125" style="311" customWidth="1"/>
    <col min="9218" max="9218" width="8.88671875" style="311" customWidth="1"/>
    <col min="9219" max="9219" width="10.33203125" style="311" customWidth="1"/>
    <col min="9220" max="9220" width="12.88671875" style="311" customWidth="1"/>
    <col min="9221" max="9221" width="13.33203125" style="311" customWidth="1"/>
    <col min="9222" max="9226" width="0" style="311" hidden="1" customWidth="1"/>
    <col min="9227" max="9472" width="9.109375" style="311"/>
    <col min="9473" max="9473" width="45.33203125" style="311" customWidth="1"/>
    <col min="9474" max="9474" width="8.88671875" style="311" customWidth="1"/>
    <col min="9475" max="9475" width="10.33203125" style="311" customWidth="1"/>
    <col min="9476" max="9476" width="12.88671875" style="311" customWidth="1"/>
    <col min="9477" max="9477" width="13.33203125" style="311" customWidth="1"/>
    <col min="9478" max="9482" width="0" style="311" hidden="1" customWidth="1"/>
    <col min="9483" max="9728" width="9.109375" style="311"/>
    <col min="9729" max="9729" width="45.33203125" style="311" customWidth="1"/>
    <col min="9730" max="9730" width="8.88671875" style="311" customWidth="1"/>
    <col min="9731" max="9731" width="10.33203125" style="311" customWidth="1"/>
    <col min="9732" max="9732" width="12.88671875" style="311" customWidth="1"/>
    <col min="9733" max="9733" width="13.33203125" style="311" customWidth="1"/>
    <col min="9734" max="9738" width="0" style="311" hidden="1" customWidth="1"/>
    <col min="9739" max="9984" width="9.109375" style="311"/>
    <col min="9985" max="9985" width="45.33203125" style="311" customWidth="1"/>
    <col min="9986" max="9986" width="8.88671875" style="311" customWidth="1"/>
    <col min="9987" max="9987" width="10.33203125" style="311" customWidth="1"/>
    <col min="9988" max="9988" width="12.88671875" style="311" customWidth="1"/>
    <col min="9989" max="9989" width="13.33203125" style="311" customWidth="1"/>
    <col min="9990" max="9994" width="0" style="311" hidden="1" customWidth="1"/>
    <col min="9995" max="10240" width="9.109375" style="311"/>
    <col min="10241" max="10241" width="45.33203125" style="311" customWidth="1"/>
    <col min="10242" max="10242" width="8.88671875" style="311" customWidth="1"/>
    <col min="10243" max="10243" width="10.33203125" style="311" customWidth="1"/>
    <col min="10244" max="10244" width="12.88671875" style="311" customWidth="1"/>
    <col min="10245" max="10245" width="13.33203125" style="311" customWidth="1"/>
    <col min="10246" max="10250" width="0" style="311" hidden="1" customWidth="1"/>
    <col min="10251" max="10496" width="9.109375" style="311"/>
    <col min="10497" max="10497" width="45.33203125" style="311" customWidth="1"/>
    <col min="10498" max="10498" width="8.88671875" style="311" customWidth="1"/>
    <col min="10499" max="10499" width="10.33203125" style="311" customWidth="1"/>
    <col min="10500" max="10500" width="12.88671875" style="311" customWidth="1"/>
    <col min="10501" max="10501" width="13.33203125" style="311" customWidth="1"/>
    <col min="10502" max="10506" width="0" style="311" hidden="1" customWidth="1"/>
    <col min="10507" max="10752" width="9.109375" style="311"/>
    <col min="10753" max="10753" width="45.33203125" style="311" customWidth="1"/>
    <col min="10754" max="10754" width="8.88671875" style="311" customWidth="1"/>
    <col min="10755" max="10755" width="10.33203125" style="311" customWidth="1"/>
    <col min="10756" max="10756" width="12.88671875" style="311" customWidth="1"/>
    <col min="10757" max="10757" width="13.33203125" style="311" customWidth="1"/>
    <col min="10758" max="10762" width="0" style="311" hidden="1" customWidth="1"/>
    <col min="10763" max="11008" width="9.109375" style="311"/>
    <col min="11009" max="11009" width="45.33203125" style="311" customWidth="1"/>
    <col min="11010" max="11010" width="8.88671875" style="311" customWidth="1"/>
    <col min="11011" max="11011" width="10.33203125" style="311" customWidth="1"/>
    <col min="11012" max="11012" width="12.88671875" style="311" customWidth="1"/>
    <col min="11013" max="11013" width="13.33203125" style="311" customWidth="1"/>
    <col min="11014" max="11018" width="0" style="311" hidden="1" customWidth="1"/>
    <col min="11019" max="11264" width="9.109375" style="311"/>
    <col min="11265" max="11265" width="45.33203125" style="311" customWidth="1"/>
    <col min="11266" max="11266" width="8.88671875" style="311" customWidth="1"/>
    <col min="11267" max="11267" width="10.33203125" style="311" customWidth="1"/>
    <col min="11268" max="11268" width="12.88671875" style="311" customWidth="1"/>
    <col min="11269" max="11269" width="13.33203125" style="311" customWidth="1"/>
    <col min="11270" max="11274" width="0" style="311" hidden="1" customWidth="1"/>
    <col min="11275" max="11520" width="9.109375" style="311"/>
    <col min="11521" max="11521" width="45.33203125" style="311" customWidth="1"/>
    <col min="11522" max="11522" width="8.88671875" style="311" customWidth="1"/>
    <col min="11523" max="11523" width="10.33203125" style="311" customWidth="1"/>
    <col min="11524" max="11524" width="12.88671875" style="311" customWidth="1"/>
    <col min="11525" max="11525" width="13.33203125" style="311" customWidth="1"/>
    <col min="11526" max="11530" width="0" style="311" hidden="1" customWidth="1"/>
    <col min="11531" max="11776" width="9.109375" style="311"/>
    <col min="11777" max="11777" width="45.33203125" style="311" customWidth="1"/>
    <col min="11778" max="11778" width="8.88671875" style="311" customWidth="1"/>
    <col min="11779" max="11779" width="10.33203125" style="311" customWidth="1"/>
    <col min="11780" max="11780" width="12.88671875" style="311" customWidth="1"/>
    <col min="11781" max="11781" width="13.33203125" style="311" customWidth="1"/>
    <col min="11782" max="11786" width="0" style="311" hidden="1" customWidth="1"/>
    <col min="11787" max="12032" width="9.109375" style="311"/>
    <col min="12033" max="12033" width="45.33203125" style="311" customWidth="1"/>
    <col min="12034" max="12034" width="8.88671875" style="311" customWidth="1"/>
    <col min="12035" max="12035" width="10.33203125" style="311" customWidth="1"/>
    <col min="12036" max="12036" width="12.88671875" style="311" customWidth="1"/>
    <col min="12037" max="12037" width="13.33203125" style="311" customWidth="1"/>
    <col min="12038" max="12042" width="0" style="311" hidden="1" customWidth="1"/>
    <col min="12043" max="12288" width="9.109375" style="311"/>
    <col min="12289" max="12289" width="45.33203125" style="311" customWidth="1"/>
    <col min="12290" max="12290" width="8.88671875" style="311" customWidth="1"/>
    <col min="12291" max="12291" width="10.33203125" style="311" customWidth="1"/>
    <col min="12292" max="12292" width="12.88671875" style="311" customWidth="1"/>
    <col min="12293" max="12293" width="13.33203125" style="311" customWidth="1"/>
    <col min="12294" max="12298" width="0" style="311" hidden="1" customWidth="1"/>
    <col min="12299" max="12544" width="9.109375" style="311"/>
    <col min="12545" max="12545" width="45.33203125" style="311" customWidth="1"/>
    <col min="12546" max="12546" width="8.88671875" style="311" customWidth="1"/>
    <col min="12547" max="12547" width="10.33203125" style="311" customWidth="1"/>
    <col min="12548" max="12548" width="12.88671875" style="311" customWidth="1"/>
    <col min="12549" max="12549" width="13.33203125" style="311" customWidth="1"/>
    <col min="12550" max="12554" width="0" style="311" hidden="1" customWidth="1"/>
    <col min="12555" max="12800" width="9.109375" style="311"/>
    <col min="12801" max="12801" width="45.33203125" style="311" customWidth="1"/>
    <col min="12802" max="12802" width="8.88671875" style="311" customWidth="1"/>
    <col min="12803" max="12803" width="10.33203125" style="311" customWidth="1"/>
    <col min="12804" max="12804" width="12.88671875" style="311" customWidth="1"/>
    <col min="12805" max="12805" width="13.33203125" style="311" customWidth="1"/>
    <col min="12806" max="12810" width="0" style="311" hidden="1" customWidth="1"/>
    <col min="12811" max="13056" width="9.109375" style="311"/>
    <col min="13057" max="13057" width="45.33203125" style="311" customWidth="1"/>
    <col min="13058" max="13058" width="8.88671875" style="311" customWidth="1"/>
    <col min="13059" max="13059" width="10.33203125" style="311" customWidth="1"/>
    <col min="13060" max="13060" width="12.88671875" style="311" customWidth="1"/>
    <col min="13061" max="13061" width="13.33203125" style="311" customWidth="1"/>
    <col min="13062" max="13066" width="0" style="311" hidden="1" customWidth="1"/>
    <col min="13067" max="13312" width="9.109375" style="311"/>
    <col min="13313" max="13313" width="45.33203125" style="311" customWidth="1"/>
    <col min="13314" max="13314" width="8.88671875" style="311" customWidth="1"/>
    <col min="13315" max="13315" width="10.33203125" style="311" customWidth="1"/>
    <col min="13316" max="13316" width="12.88671875" style="311" customWidth="1"/>
    <col min="13317" max="13317" width="13.33203125" style="311" customWidth="1"/>
    <col min="13318" max="13322" width="0" style="311" hidden="1" customWidth="1"/>
    <col min="13323" max="13568" width="9.109375" style="311"/>
    <col min="13569" max="13569" width="45.33203125" style="311" customWidth="1"/>
    <col min="13570" max="13570" width="8.88671875" style="311" customWidth="1"/>
    <col min="13571" max="13571" width="10.33203125" style="311" customWidth="1"/>
    <col min="13572" max="13572" width="12.88671875" style="311" customWidth="1"/>
    <col min="13573" max="13573" width="13.33203125" style="311" customWidth="1"/>
    <col min="13574" max="13578" width="0" style="311" hidden="1" customWidth="1"/>
    <col min="13579" max="13824" width="9.109375" style="311"/>
    <col min="13825" max="13825" width="45.33203125" style="311" customWidth="1"/>
    <col min="13826" max="13826" width="8.88671875" style="311" customWidth="1"/>
    <col min="13827" max="13827" width="10.33203125" style="311" customWidth="1"/>
    <col min="13828" max="13828" width="12.88671875" style="311" customWidth="1"/>
    <col min="13829" max="13829" width="13.33203125" style="311" customWidth="1"/>
    <col min="13830" max="13834" width="0" style="311" hidden="1" customWidth="1"/>
    <col min="13835" max="14080" width="9.109375" style="311"/>
    <col min="14081" max="14081" width="45.33203125" style="311" customWidth="1"/>
    <col min="14082" max="14082" width="8.88671875" style="311" customWidth="1"/>
    <col min="14083" max="14083" width="10.33203125" style="311" customWidth="1"/>
    <col min="14084" max="14084" width="12.88671875" style="311" customWidth="1"/>
    <col min="14085" max="14085" width="13.33203125" style="311" customWidth="1"/>
    <col min="14086" max="14090" width="0" style="311" hidden="1" customWidth="1"/>
    <col min="14091" max="14336" width="9.109375" style="311"/>
    <col min="14337" max="14337" width="45.33203125" style="311" customWidth="1"/>
    <col min="14338" max="14338" width="8.88671875" style="311" customWidth="1"/>
    <col min="14339" max="14339" width="10.33203125" style="311" customWidth="1"/>
    <col min="14340" max="14340" width="12.88671875" style="311" customWidth="1"/>
    <col min="14341" max="14341" width="13.33203125" style="311" customWidth="1"/>
    <col min="14342" max="14346" width="0" style="311" hidden="1" customWidth="1"/>
    <col min="14347" max="14592" width="9.109375" style="311"/>
    <col min="14593" max="14593" width="45.33203125" style="311" customWidth="1"/>
    <col min="14594" max="14594" width="8.88671875" style="311" customWidth="1"/>
    <col min="14595" max="14595" width="10.33203125" style="311" customWidth="1"/>
    <col min="14596" max="14596" width="12.88671875" style="311" customWidth="1"/>
    <col min="14597" max="14597" width="13.33203125" style="311" customWidth="1"/>
    <col min="14598" max="14602" width="0" style="311" hidden="1" customWidth="1"/>
    <col min="14603" max="14848" width="9.109375" style="311"/>
    <col min="14849" max="14849" width="45.33203125" style="311" customWidth="1"/>
    <col min="14850" max="14850" width="8.88671875" style="311" customWidth="1"/>
    <col min="14851" max="14851" width="10.33203125" style="311" customWidth="1"/>
    <col min="14852" max="14852" width="12.88671875" style="311" customWidth="1"/>
    <col min="14853" max="14853" width="13.33203125" style="311" customWidth="1"/>
    <col min="14854" max="14858" width="0" style="311" hidden="1" customWidth="1"/>
    <col min="14859" max="15104" width="9.109375" style="311"/>
    <col min="15105" max="15105" width="45.33203125" style="311" customWidth="1"/>
    <col min="15106" max="15106" width="8.88671875" style="311" customWidth="1"/>
    <col min="15107" max="15107" width="10.33203125" style="311" customWidth="1"/>
    <col min="15108" max="15108" width="12.88671875" style="311" customWidth="1"/>
    <col min="15109" max="15109" width="13.33203125" style="311" customWidth="1"/>
    <col min="15110" max="15114" width="0" style="311" hidden="1" customWidth="1"/>
    <col min="15115" max="15360" width="9.109375" style="311"/>
    <col min="15361" max="15361" width="45.33203125" style="311" customWidth="1"/>
    <col min="15362" max="15362" width="8.88671875" style="311" customWidth="1"/>
    <col min="15363" max="15363" width="10.33203125" style="311" customWidth="1"/>
    <col min="15364" max="15364" width="12.88671875" style="311" customWidth="1"/>
    <col min="15365" max="15365" width="13.33203125" style="311" customWidth="1"/>
    <col min="15366" max="15370" width="0" style="311" hidden="1" customWidth="1"/>
    <col min="15371" max="15616" width="9.109375" style="311"/>
    <col min="15617" max="15617" width="45.33203125" style="311" customWidth="1"/>
    <col min="15618" max="15618" width="8.88671875" style="311" customWidth="1"/>
    <col min="15619" max="15619" width="10.33203125" style="311" customWidth="1"/>
    <col min="15620" max="15620" width="12.88671875" style="311" customWidth="1"/>
    <col min="15621" max="15621" width="13.33203125" style="311" customWidth="1"/>
    <col min="15622" max="15626" width="0" style="311" hidden="1" customWidth="1"/>
    <col min="15627" max="15872" width="9.109375" style="311"/>
    <col min="15873" max="15873" width="45.33203125" style="311" customWidth="1"/>
    <col min="15874" max="15874" width="8.88671875" style="311" customWidth="1"/>
    <col min="15875" max="15875" width="10.33203125" style="311" customWidth="1"/>
    <col min="15876" max="15876" width="12.88671875" style="311" customWidth="1"/>
    <col min="15877" max="15877" width="13.33203125" style="311" customWidth="1"/>
    <col min="15878" max="15882" width="0" style="311" hidden="1" customWidth="1"/>
    <col min="15883" max="16128" width="9.109375" style="311"/>
    <col min="16129" max="16129" width="45.33203125" style="311" customWidth="1"/>
    <col min="16130" max="16130" width="8.88671875" style="311" customWidth="1"/>
    <col min="16131" max="16131" width="10.33203125" style="311" customWidth="1"/>
    <col min="16132" max="16132" width="12.88671875" style="311" customWidth="1"/>
    <col min="16133" max="16133" width="13.33203125" style="311" customWidth="1"/>
    <col min="16134" max="16138" width="0" style="311" hidden="1" customWidth="1"/>
    <col min="16139" max="16384" width="9.109375" style="311"/>
  </cols>
  <sheetData>
    <row r="1" spans="1:12" s="302" customFormat="1" ht="14.4">
      <c r="A1" s="301"/>
    </row>
    <row r="2" spans="1:12" s="302" customFormat="1" ht="14.4">
      <c r="A2" s="301"/>
    </row>
    <row r="3" spans="1:12" s="302" customFormat="1" ht="14.4">
      <c r="A3" s="301"/>
    </row>
    <row r="4" spans="1:12" s="302" customFormat="1" ht="14.4">
      <c r="A4" s="303"/>
    </row>
    <row r="5" spans="1:12" s="302" customFormat="1" ht="14.4">
      <c r="A5" s="303"/>
    </row>
    <row r="6" spans="1:12" s="302" customFormat="1" ht="14.4">
      <c r="A6" s="303"/>
    </row>
    <row r="7" spans="1:12" s="302" customFormat="1" ht="14.4">
      <c r="A7" s="304"/>
    </row>
    <row r="13" spans="1:12" s="308" customFormat="1"/>
    <row r="14" spans="1:12" s="307" customFormat="1" ht="29.25" customHeight="1">
      <c r="A14" s="421" t="s">
        <v>617</v>
      </c>
      <c r="B14" s="422"/>
      <c r="C14" s="422"/>
      <c r="D14" s="422"/>
      <c r="E14" s="423"/>
      <c r="F14" s="305"/>
      <c r="G14" s="306"/>
      <c r="H14" s="306"/>
      <c r="I14" s="306"/>
      <c r="J14" s="306"/>
      <c r="K14" s="306"/>
      <c r="L14" s="306"/>
    </row>
    <row r="16" spans="1:12">
      <c r="A16" s="302" t="s">
        <v>616</v>
      </c>
    </row>
    <row r="17" spans="1:12" s="308" customFormat="1"/>
    <row r="18" spans="1:12" ht="16.5" customHeight="1">
      <c r="A18" s="424" t="s">
        <v>618</v>
      </c>
      <c r="B18" s="424"/>
      <c r="C18" s="424"/>
      <c r="D18" s="424"/>
      <c r="E18" s="424"/>
      <c r="F18" s="425"/>
      <c r="H18" s="309"/>
      <c r="I18" s="309"/>
      <c r="J18" s="309"/>
      <c r="K18" s="309"/>
      <c r="L18" s="309"/>
    </row>
    <row r="19" spans="1:12" ht="16.5" customHeight="1">
      <c r="A19" s="308" t="s">
        <v>619</v>
      </c>
      <c r="B19" s="308"/>
      <c r="C19" s="308"/>
      <c r="D19" s="308"/>
      <c r="E19" s="308"/>
      <c r="F19" s="310"/>
      <c r="H19" s="309"/>
      <c r="I19" s="309"/>
      <c r="J19" s="309"/>
      <c r="K19" s="309"/>
      <c r="L19" s="309"/>
    </row>
    <row r="20" spans="1:12" s="308" customFormat="1">
      <c r="A20" s="309"/>
      <c r="B20" s="309"/>
      <c r="C20" s="309"/>
      <c r="D20" s="309"/>
      <c r="E20" s="309"/>
      <c r="F20" s="309"/>
      <c r="G20" s="309"/>
      <c r="H20" s="309"/>
      <c r="I20" s="309"/>
      <c r="J20" s="309"/>
      <c r="K20" s="309"/>
      <c r="L20" s="309"/>
    </row>
    <row r="21" spans="1:12">
      <c r="A21" s="424" t="s">
        <v>620</v>
      </c>
      <c r="B21" s="424"/>
      <c r="C21" s="424"/>
      <c r="D21" s="424"/>
      <c r="E21" s="424"/>
      <c r="H21" s="309"/>
      <c r="I21" s="309"/>
      <c r="J21" s="309"/>
      <c r="K21" s="309"/>
      <c r="L21" s="309"/>
    </row>
    <row r="22" spans="1:12">
      <c r="A22" s="309"/>
      <c r="B22" s="309"/>
      <c r="C22" s="309"/>
      <c r="D22" s="309"/>
      <c r="E22" s="309"/>
      <c r="F22" s="309"/>
      <c r="G22" s="309"/>
      <c r="H22" s="309"/>
      <c r="I22" s="309"/>
      <c r="J22" s="309"/>
      <c r="K22" s="309"/>
      <c r="L22" s="309"/>
    </row>
    <row r="23" spans="1:12">
      <c r="A23" s="424"/>
      <c r="B23" s="424"/>
      <c r="C23" s="424"/>
      <c r="D23" s="424"/>
      <c r="E23" s="424"/>
      <c r="F23" s="426"/>
      <c r="G23" s="426"/>
      <c r="H23" s="309"/>
      <c r="I23" s="309"/>
      <c r="J23" s="309"/>
      <c r="K23" s="309"/>
      <c r="L23" s="309"/>
    </row>
    <row r="38" spans="1:5">
      <c r="A38" s="302"/>
    </row>
    <row r="47" spans="1:5">
      <c r="C47" s="302"/>
      <c r="D47" s="302"/>
      <c r="E47" s="302"/>
    </row>
    <row r="51" spans="1:6">
      <c r="A51" s="414" t="s">
        <v>621</v>
      </c>
      <c r="B51" s="414"/>
      <c r="C51" s="414"/>
      <c r="D51" s="414"/>
      <c r="E51" s="414"/>
      <c r="F51" s="312"/>
    </row>
    <row r="52" spans="1:6" s="308" customFormat="1">
      <c r="A52" s="414" t="s">
        <v>622</v>
      </c>
      <c r="B52" s="414"/>
      <c r="C52" s="414"/>
      <c r="D52" s="414"/>
      <c r="E52" s="414"/>
      <c r="F52" s="312"/>
    </row>
    <row r="53" spans="1:6">
      <c r="A53" s="414" t="s">
        <v>623</v>
      </c>
      <c r="B53" s="415"/>
      <c r="C53" s="415"/>
      <c r="D53" s="415"/>
      <c r="E53" s="415"/>
    </row>
    <row r="54" spans="1:6">
      <c r="A54" s="312"/>
      <c r="B54" s="313"/>
      <c r="C54" s="313"/>
      <c r="D54" s="313"/>
      <c r="E54" s="313"/>
    </row>
    <row r="55" spans="1:6" s="318" customFormat="1" ht="13.2">
      <c r="A55" s="314"/>
      <c r="B55" s="315" t="s">
        <v>624</v>
      </c>
      <c r="C55" s="316" t="s">
        <v>5</v>
      </c>
      <c r="D55" s="316" t="s">
        <v>625</v>
      </c>
      <c r="E55" s="317" t="s">
        <v>7</v>
      </c>
    </row>
    <row r="56" spans="1:6" s="302" customFormat="1" ht="14.4">
      <c r="A56" s="319"/>
      <c r="C56" s="320"/>
      <c r="D56" s="320"/>
      <c r="E56" s="320"/>
    </row>
    <row r="57" spans="1:6" s="302" customFormat="1" ht="14.4">
      <c r="A57" s="319" t="s">
        <v>626</v>
      </c>
      <c r="C57" s="320"/>
      <c r="D57" s="320"/>
      <c r="E57" s="320"/>
    </row>
    <row r="58" spans="1:6" s="302" customFormat="1" ht="14.4">
      <c r="A58" s="319"/>
      <c r="C58" s="320"/>
      <c r="D58" s="320"/>
      <c r="E58" s="320"/>
    </row>
    <row r="59" spans="1:6" s="302" customFormat="1" ht="86.4">
      <c r="A59" s="321" t="s">
        <v>627</v>
      </c>
      <c r="C59" s="320"/>
      <c r="D59" s="320"/>
      <c r="E59" s="320"/>
    </row>
    <row r="60" spans="1:6" s="302" customFormat="1" ht="16.8">
      <c r="A60" s="319"/>
      <c r="B60" s="302" t="s">
        <v>628</v>
      </c>
      <c r="C60" s="322">
        <v>279</v>
      </c>
      <c r="D60" s="392"/>
      <c r="E60" s="392">
        <f>C60*D60</f>
        <v>0</v>
      </c>
    </row>
    <row r="61" spans="1:6" s="302" customFormat="1" ht="14.4">
      <c r="A61" s="319"/>
      <c r="C61" s="322"/>
      <c r="D61" s="392"/>
      <c r="E61" s="392">
        <f t="shared" ref="E61:E73" si="0">C61*D61</f>
        <v>0</v>
      </c>
    </row>
    <row r="62" spans="1:6" s="323" customFormat="1" ht="74.25" customHeight="1">
      <c r="A62" s="323" t="s">
        <v>629</v>
      </c>
      <c r="D62" s="393"/>
      <c r="E62" s="392">
        <f t="shared" si="0"/>
        <v>0</v>
      </c>
    </row>
    <row r="63" spans="1:6" s="302" customFormat="1" ht="14.4">
      <c r="A63" s="319"/>
      <c r="B63" s="302" t="s">
        <v>116</v>
      </c>
      <c r="C63" s="322">
        <v>3</v>
      </c>
      <c r="D63" s="392"/>
      <c r="E63" s="392">
        <f t="shared" si="0"/>
        <v>0</v>
      </c>
    </row>
    <row r="64" spans="1:6" s="302" customFormat="1" ht="14.4">
      <c r="A64" s="319"/>
      <c r="C64" s="322"/>
      <c r="D64" s="392"/>
      <c r="E64" s="392">
        <f t="shared" si="0"/>
        <v>0</v>
      </c>
    </row>
    <row r="65" spans="1:12" s="302" customFormat="1" ht="43.2">
      <c r="A65" s="321" t="s">
        <v>630</v>
      </c>
      <c r="C65" s="322"/>
      <c r="D65" s="392"/>
      <c r="E65" s="392">
        <f t="shared" si="0"/>
        <v>0</v>
      </c>
    </row>
    <row r="66" spans="1:12" s="302" customFormat="1" ht="14.4">
      <c r="A66" s="321" t="s">
        <v>631</v>
      </c>
      <c r="B66" s="302" t="s">
        <v>116</v>
      </c>
      <c r="C66" s="322">
        <v>1</v>
      </c>
      <c r="D66" s="392"/>
      <c r="E66" s="392">
        <f t="shared" si="0"/>
        <v>0</v>
      </c>
    </row>
    <row r="67" spans="1:12" s="302" customFormat="1" ht="14.4">
      <c r="A67" s="319"/>
      <c r="C67" s="322"/>
      <c r="D67" s="392"/>
      <c r="E67" s="392">
        <f t="shared" si="0"/>
        <v>0</v>
      </c>
    </row>
    <row r="68" spans="1:12" s="326" customFormat="1" ht="87" customHeight="1">
      <c r="A68" s="324" t="s">
        <v>632</v>
      </c>
      <c r="B68" s="325"/>
      <c r="C68" s="322"/>
      <c r="D68" s="392"/>
      <c r="E68" s="392">
        <f t="shared" si="0"/>
        <v>0</v>
      </c>
    </row>
    <row r="69" spans="1:12" s="326" customFormat="1" ht="16.8">
      <c r="A69" s="327"/>
      <c r="B69" s="327" t="s">
        <v>628</v>
      </c>
      <c r="C69" s="322">
        <v>279</v>
      </c>
      <c r="D69" s="392"/>
      <c r="E69" s="392">
        <f t="shared" si="0"/>
        <v>0</v>
      </c>
    </row>
    <row r="70" spans="1:12" s="326" customFormat="1">
      <c r="A70" s="327"/>
      <c r="B70" s="327"/>
      <c r="C70" s="322"/>
      <c r="D70" s="392"/>
      <c r="E70" s="392">
        <f t="shared" si="0"/>
        <v>0</v>
      </c>
    </row>
    <row r="71" spans="1:12" s="326" customFormat="1" ht="57.6">
      <c r="A71" s="323" t="s">
        <v>633</v>
      </c>
      <c r="B71" s="327"/>
      <c r="C71" s="322"/>
      <c r="D71" s="392"/>
      <c r="E71" s="392">
        <f t="shared" si="0"/>
        <v>0</v>
      </c>
    </row>
    <row r="72" spans="1:12" s="326" customFormat="1" ht="16.8">
      <c r="A72" s="327"/>
      <c r="B72" s="327" t="s">
        <v>628</v>
      </c>
      <c r="C72" s="322">
        <v>52</v>
      </c>
      <c r="D72" s="392"/>
      <c r="E72" s="392">
        <f t="shared" si="0"/>
        <v>0</v>
      </c>
    </row>
    <row r="73" spans="1:12" s="328" customFormat="1" ht="14.4">
      <c r="A73" s="321"/>
      <c r="B73" s="302"/>
      <c r="C73" s="302"/>
      <c r="D73" s="394"/>
      <c r="E73" s="392">
        <f t="shared" si="0"/>
        <v>0</v>
      </c>
      <c r="H73" s="302"/>
      <c r="I73" s="302"/>
      <c r="J73" s="302"/>
      <c r="K73" s="302"/>
      <c r="L73" s="302"/>
    </row>
    <row r="74" spans="1:12" s="302" customFormat="1" ht="14.4">
      <c r="A74" s="346" t="s">
        <v>634</v>
      </c>
      <c r="B74" s="329"/>
      <c r="C74" s="330"/>
      <c r="D74" s="395"/>
      <c r="E74" s="396">
        <f>SUM(E59:E73)</f>
        <v>0</v>
      </c>
    </row>
    <row r="75" spans="1:12" s="328" customFormat="1" ht="14.4">
      <c r="A75" s="321"/>
      <c r="B75" s="302"/>
      <c r="C75" s="302"/>
      <c r="D75" s="394"/>
      <c r="E75" s="392"/>
      <c r="H75" s="302"/>
      <c r="I75" s="302"/>
      <c r="J75" s="302"/>
      <c r="K75" s="302"/>
      <c r="L75" s="302"/>
    </row>
    <row r="76" spans="1:12" s="328" customFormat="1" ht="14.4">
      <c r="A76" s="321"/>
      <c r="B76" s="302"/>
      <c r="C76" s="302"/>
      <c r="D76" s="394"/>
      <c r="E76" s="392"/>
      <c r="H76" s="302"/>
      <c r="I76" s="302"/>
      <c r="J76" s="302"/>
      <c r="K76" s="302"/>
      <c r="L76" s="302"/>
    </row>
    <row r="77" spans="1:12" s="328" customFormat="1" ht="14.4">
      <c r="A77" s="321"/>
      <c r="B77" s="302"/>
      <c r="C77" s="302"/>
      <c r="D77" s="394"/>
      <c r="E77" s="392"/>
      <c r="H77" s="302"/>
      <c r="I77" s="302"/>
      <c r="J77" s="302"/>
      <c r="K77" s="302"/>
      <c r="L77" s="302"/>
    </row>
    <row r="78" spans="1:12" s="328" customFormat="1" ht="14.4">
      <c r="A78" s="321"/>
      <c r="B78" s="302"/>
      <c r="C78" s="302"/>
      <c r="D78" s="394"/>
      <c r="E78" s="392"/>
      <c r="H78" s="302"/>
      <c r="I78" s="302"/>
      <c r="J78" s="302"/>
      <c r="K78" s="302"/>
      <c r="L78" s="302"/>
    </row>
    <row r="79" spans="1:12" s="328" customFormat="1" ht="14.4">
      <c r="A79" s="321"/>
      <c r="B79" s="302"/>
      <c r="C79" s="302"/>
      <c r="D79" s="394"/>
      <c r="E79" s="392"/>
      <c r="H79" s="302"/>
      <c r="I79" s="302"/>
      <c r="J79" s="302"/>
      <c r="K79" s="302"/>
      <c r="L79" s="302"/>
    </row>
    <row r="80" spans="1:12" s="328" customFormat="1" ht="14.4">
      <c r="A80" s="321"/>
      <c r="B80" s="302"/>
      <c r="C80" s="302"/>
      <c r="D80" s="394"/>
      <c r="E80" s="392"/>
      <c r="H80" s="302"/>
      <c r="I80" s="302"/>
      <c r="J80" s="302"/>
      <c r="K80" s="302"/>
      <c r="L80" s="302"/>
    </row>
    <row r="81" spans="1:13" s="318" customFormat="1" ht="13.2">
      <c r="A81" s="314"/>
      <c r="B81" s="315" t="s">
        <v>624</v>
      </c>
      <c r="C81" s="316" t="s">
        <v>5</v>
      </c>
      <c r="D81" s="397" t="s">
        <v>625</v>
      </c>
      <c r="E81" s="398" t="s">
        <v>7</v>
      </c>
    </row>
    <row r="82" spans="1:13" s="328" customFormat="1" ht="14.4">
      <c r="A82" s="331"/>
      <c r="B82" s="332"/>
      <c r="C82" s="333"/>
      <c r="D82" s="399"/>
      <c r="E82" s="400"/>
      <c r="F82" s="334"/>
      <c r="G82" s="335"/>
      <c r="H82" s="335"/>
      <c r="I82" s="336"/>
      <c r="J82" s="336"/>
      <c r="K82" s="336"/>
      <c r="L82" s="336"/>
      <c r="M82" s="336"/>
    </row>
    <row r="83" spans="1:13" s="302" customFormat="1" ht="14.4">
      <c r="A83" s="319" t="s">
        <v>635</v>
      </c>
      <c r="C83" s="320"/>
      <c r="D83" s="401"/>
      <c r="E83" s="401"/>
    </row>
    <row r="84" spans="1:13" s="302" customFormat="1" ht="14.4">
      <c r="A84" s="319"/>
      <c r="C84" s="320"/>
      <c r="D84" s="401"/>
      <c r="E84" s="401"/>
    </row>
    <row r="85" spans="1:13" s="337" customFormat="1" ht="246" customHeight="1">
      <c r="A85" s="323" t="s">
        <v>636</v>
      </c>
      <c r="B85" s="323"/>
      <c r="C85" s="323"/>
      <c r="D85" s="393"/>
      <c r="E85" s="393">
        <f>C85*D85</f>
        <v>0</v>
      </c>
      <c r="H85" s="323"/>
      <c r="I85" s="323"/>
      <c r="J85" s="323"/>
      <c r="K85" s="323"/>
      <c r="L85" s="323"/>
    </row>
    <row r="86" spans="1:13" s="328" customFormat="1" ht="16.8">
      <c r="A86" s="327"/>
      <c r="B86" s="302" t="s">
        <v>628</v>
      </c>
      <c r="C86" s="322">
        <v>279</v>
      </c>
      <c r="D86" s="392"/>
      <c r="E86" s="392">
        <f>C86*D86</f>
        <v>0</v>
      </c>
      <c r="H86" s="302"/>
      <c r="I86" s="302"/>
      <c r="J86" s="302"/>
      <c r="K86" s="302"/>
      <c r="L86" s="302"/>
    </row>
    <row r="87" spans="1:13" s="328" customFormat="1" ht="14.4">
      <c r="A87" s="327"/>
      <c r="B87" s="302"/>
      <c r="C87" s="322"/>
      <c r="D87" s="392"/>
      <c r="E87" s="392">
        <f t="shared" ref="E87:E108" si="1">C87*D87</f>
        <v>0</v>
      </c>
      <c r="H87" s="302"/>
      <c r="I87" s="302"/>
      <c r="J87" s="302"/>
      <c r="K87" s="302"/>
      <c r="L87" s="302"/>
    </row>
    <row r="88" spans="1:13" s="339" customFormat="1" ht="230.4">
      <c r="A88" s="338" t="s">
        <v>637</v>
      </c>
      <c r="B88" s="323"/>
      <c r="C88" s="338"/>
      <c r="D88" s="402"/>
      <c r="E88" s="392">
        <f t="shared" si="1"/>
        <v>0</v>
      </c>
      <c r="H88" s="338"/>
      <c r="I88" s="338"/>
      <c r="J88" s="338"/>
      <c r="K88" s="338"/>
      <c r="L88" s="338"/>
    </row>
    <row r="89" spans="1:13" s="342" customFormat="1" ht="16.8">
      <c r="A89" s="340"/>
      <c r="B89" s="302" t="s">
        <v>628</v>
      </c>
      <c r="C89" s="341">
        <v>52</v>
      </c>
      <c r="D89" s="403"/>
      <c r="E89" s="392">
        <f t="shared" si="1"/>
        <v>0</v>
      </c>
      <c r="H89" s="341"/>
      <c r="I89" s="341"/>
      <c r="J89" s="341"/>
      <c r="K89" s="341"/>
      <c r="L89" s="341"/>
    </row>
    <row r="90" spans="1:13" s="328" customFormat="1" ht="14.4">
      <c r="A90" s="327"/>
      <c r="B90" s="302"/>
      <c r="C90" s="322"/>
      <c r="D90" s="392"/>
      <c r="E90" s="392">
        <f t="shared" si="1"/>
        <v>0</v>
      </c>
      <c r="H90" s="302"/>
      <c r="I90" s="302"/>
      <c r="J90" s="302"/>
      <c r="K90" s="302"/>
      <c r="L90" s="302"/>
    </row>
    <row r="91" spans="1:13" s="328" customFormat="1" ht="14.4">
      <c r="A91" s="327"/>
      <c r="B91" s="302"/>
      <c r="C91" s="322"/>
      <c r="D91" s="392"/>
      <c r="E91" s="392">
        <f t="shared" si="1"/>
        <v>0</v>
      </c>
      <c r="H91" s="302"/>
      <c r="I91" s="302"/>
      <c r="J91" s="302"/>
      <c r="K91" s="302"/>
      <c r="L91" s="302"/>
    </row>
    <row r="92" spans="1:13" s="328" customFormat="1" ht="14.4">
      <c r="A92" s="327"/>
      <c r="B92" s="302"/>
      <c r="C92" s="322"/>
      <c r="D92" s="392"/>
      <c r="E92" s="392">
        <f t="shared" si="1"/>
        <v>0</v>
      </c>
      <c r="H92" s="302"/>
      <c r="I92" s="302"/>
      <c r="J92" s="302"/>
      <c r="K92" s="302"/>
      <c r="L92" s="302"/>
    </row>
    <row r="93" spans="1:13" s="328" customFormat="1" ht="14.4">
      <c r="A93" s="327"/>
      <c r="B93" s="302"/>
      <c r="C93" s="322"/>
      <c r="D93" s="392"/>
      <c r="E93" s="392">
        <f t="shared" si="1"/>
        <v>0</v>
      </c>
      <c r="H93" s="302"/>
      <c r="I93" s="302"/>
      <c r="J93" s="302"/>
      <c r="K93" s="302"/>
      <c r="L93" s="302"/>
    </row>
    <row r="94" spans="1:13" s="328" customFormat="1" ht="14.4">
      <c r="A94" s="327"/>
      <c r="B94" s="302"/>
      <c r="C94" s="322"/>
      <c r="D94" s="392"/>
      <c r="E94" s="392">
        <f t="shared" si="1"/>
        <v>0</v>
      </c>
      <c r="H94" s="302"/>
      <c r="I94" s="302"/>
      <c r="J94" s="302"/>
      <c r="K94" s="302"/>
      <c r="L94" s="302"/>
    </row>
    <row r="95" spans="1:13" s="328" customFormat="1" ht="14.4">
      <c r="A95" s="327"/>
      <c r="B95" s="302"/>
      <c r="C95" s="322"/>
      <c r="D95" s="392"/>
      <c r="E95" s="392">
        <f t="shared" si="1"/>
        <v>0</v>
      </c>
      <c r="H95" s="302"/>
      <c r="I95" s="302"/>
      <c r="J95" s="302"/>
      <c r="K95" s="302"/>
      <c r="L95" s="302"/>
    </row>
    <row r="96" spans="1:13" s="328" customFormat="1" ht="14.4">
      <c r="A96" s="327"/>
      <c r="B96" s="302"/>
      <c r="C96" s="322"/>
      <c r="D96" s="392"/>
      <c r="E96" s="392">
        <f t="shared" si="1"/>
        <v>0</v>
      </c>
      <c r="H96" s="302"/>
      <c r="I96" s="302"/>
      <c r="J96" s="302"/>
      <c r="K96" s="302"/>
      <c r="L96" s="302"/>
    </row>
    <row r="97" spans="1:13" s="328" customFormat="1" ht="14.4">
      <c r="A97" s="327"/>
      <c r="B97" s="302"/>
      <c r="C97" s="322"/>
      <c r="D97" s="392"/>
      <c r="E97" s="392">
        <f t="shared" si="1"/>
        <v>0</v>
      </c>
      <c r="H97" s="302"/>
      <c r="I97" s="302"/>
      <c r="J97" s="302"/>
      <c r="K97" s="302"/>
      <c r="L97" s="302"/>
    </row>
    <row r="98" spans="1:13" s="328" customFormat="1" ht="14.4">
      <c r="A98" s="327"/>
      <c r="B98" s="302"/>
      <c r="C98" s="322"/>
      <c r="D98" s="392"/>
      <c r="E98" s="392">
        <f t="shared" si="1"/>
        <v>0</v>
      </c>
      <c r="H98" s="302"/>
      <c r="I98" s="302"/>
      <c r="J98" s="302"/>
      <c r="K98" s="302"/>
      <c r="L98" s="302"/>
    </row>
    <row r="99" spans="1:13" s="328" customFormat="1" ht="14.4">
      <c r="A99" s="327"/>
      <c r="B99" s="302"/>
      <c r="C99" s="322"/>
      <c r="D99" s="392"/>
      <c r="E99" s="392">
        <f t="shared" si="1"/>
        <v>0</v>
      </c>
      <c r="H99" s="302"/>
      <c r="I99" s="302"/>
      <c r="J99" s="302"/>
      <c r="K99" s="302"/>
      <c r="L99" s="302"/>
    </row>
    <row r="100" spans="1:13" s="328" customFormat="1" ht="14.4">
      <c r="A100" s="327"/>
      <c r="B100" s="302"/>
      <c r="C100" s="322"/>
      <c r="D100" s="392"/>
      <c r="E100" s="392">
        <f t="shared" si="1"/>
        <v>0</v>
      </c>
      <c r="H100" s="302"/>
      <c r="I100" s="302"/>
      <c r="J100" s="302"/>
      <c r="K100" s="302"/>
      <c r="L100" s="302"/>
    </row>
    <row r="101" spans="1:13" s="318" customFormat="1" ht="13.2">
      <c r="A101" s="314"/>
      <c r="B101" s="315" t="s">
        <v>624</v>
      </c>
      <c r="C101" s="316" t="s">
        <v>5</v>
      </c>
      <c r="D101" s="397" t="s">
        <v>625</v>
      </c>
      <c r="E101" s="398" t="s">
        <v>7</v>
      </c>
    </row>
    <row r="102" spans="1:13" s="328" customFormat="1" ht="14.4">
      <c r="A102" s="327"/>
      <c r="B102" s="302"/>
      <c r="C102" s="322"/>
      <c r="D102" s="392"/>
      <c r="E102" s="392">
        <f t="shared" si="1"/>
        <v>0</v>
      </c>
      <c r="H102" s="302"/>
      <c r="I102" s="302"/>
      <c r="J102" s="302"/>
      <c r="K102" s="302"/>
      <c r="L102" s="302"/>
    </row>
    <row r="103" spans="1:13" s="337" customFormat="1" ht="187.2">
      <c r="A103" s="323" t="s">
        <v>638</v>
      </c>
      <c r="B103" s="323"/>
      <c r="C103" s="323"/>
      <c r="D103" s="393"/>
      <c r="E103" s="392">
        <f t="shared" si="1"/>
        <v>0</v>
      </c>
      <c r="H103" s="323"/>
      <c r="I103" s="323"/>
      <c r="J103" s="323"/>
      <c r="K103" s="323"/>
      <c r="L103" s="323"/>
    </row>
    <row r="104" spans="1:13" s="328" customFormat="1" ht="14.4">
      <c r="A104" s="321"/>
      <c r="B104" s="302" t="s">
        <v>639</v>
      </c>
      <c r="C104" s="302">
        <v>11.5</v>
      </c>
      <c r="D104" s="394"/>
      <c r="E104" s="392">
        <f t="shared" si="1"/>
        <v>0</v>
      </c>
      <c r="H104" s="302"/>
      <c r="I104" s="302"/>
      <c r="J104" s="302"/>
      <c r="K104" s="302"/>
      <c r="L104" s="302"/>
    </row>
    <row r="105" spans="1:13" s="328" customFormat="1" ht="14.4">
      <c r="A105" s="321"/>
      <c r="B105" s="302"/>
      <c r="C105" s="302"/>
      <c r="D105" s="394"/>
      <c r="E105" s="392">
        <f t="shared" si="1"/>
        <v>0</v>
      </c>
      <c r="H105" s="302"/>
      <c r="I105" s="302"/>
      <c r="J105" s="302"/>
      <c r="K105" s="302"/>
      <c r="L105" s="302"/>
    </row>
    <row r="106" spans="1:13" s="302" customFormat="1" ht="28.8">
      <c r="A106" s="321" t="s">
        <v>640</v>
      </c>
      <c r="C106" s="322"/>
      <c r="D106" s="392"/>
      <c r="E106" s="392">
        <f t="shared" si="1"/>
        <v>0</v>
      </c>
    </row>
    <row r="107" spans="1:13" s="328" customFormat="1" ht="14.4">
      <c r="A107" s="319"/>
      <c r="B107" s="302" t="s">
        <v>116</v>
      </c>
      <c r="C107" s="322">
        <v>6</v>
      </c>
      <c r="D107" s="394"/>
      <c r="E107" s="392">
        <f t="shared" si="1"/>
        <v>0</v>
      </c>
      <c r="F107" s="343"/>
      <c r="G107" s="302"/>
      <c r="H107" s="302"/>
      <c r="I107" s="302"/>
      <c r="J107" s="302"/>
      <c r="K107" s="302"/>
      <c r="L107" s="302"/>
      <c r="M107" s="302"/>
    </row>
    <row r="108" spans="1:13" s="302" customFormat="1" ht="14.4">
      <c r="A108" s="319"/>
      <c r="C108" s="320"/>
      <c r="D108" s="401"/>
      <c r="E108" s="392">
        <f t="shared" si="1"/>
        <v>0</v>
      </c>
    </row>
    <row r="109" spans="1:13" s="302" customFormat="1" ht="14.4">
      <c r="A109" s="346" t="s">
        <v>641</v>
      </c>
      <c r="B109" s="329"/>
      <c r="C109" s="330"/>
      <c r="D109" s="395"/>
      <c r="E109" s="396">
        <f>SUM(E85:E108)</f>
        <v>0</v>
      </c>
    </row>
    <row r="110" spans="1:13" s="302" customFormat="1" ht="14.4">
      <c r="A110" s="319"/>
      <c r="C110" s="320"/>
      <c r="D110" s="401"/>
      <c r="E110" s="404"/>
    </row>
    <row r="111" spans="1:13" s="302" customFormat="1" ht="14.4">
      <c r="A111" s="319"/>
      <c r="C111" s="320"/>
      <c r="D111" s="401"/>
      <c r="E111" s="404"/>
    </row>
    <row r="112" spans="1:13" s="328" customFormat="1" ht="14.4">
      <c r="A112" s="319" t="s">
        <v>642</v>
      </c>
      <c r="B112" s="302"/>
      <c r="C112" s="322"/>
      <c r="D112" s="394"/>
      <c r="E112" s="394"/>
      <c r="F112" s="343"/>
      <c r="G112" s="302"/>
      <c r="H112" s="302"/>
      <c r="I112" s="302"/>
      <c r="J112" s="302"/>
      <c r="K112" s="302"/>
      <c r="L112" s="302"/>
      <c r="M112" s="302"/>
    </row>
    <row r="113" spans="1:13" s="328" customFormat="1" ht="12.75" customHeight="1">
      <c r="A113" s="321"/>
      <c r="B113" s="302"/>
      <c r="C113" s="322"/>
      <c r="D113" s="394"/>
      <c r="E113" s="394"/>
      <c r="F113" s="343"/>
      <c r="G113" s="302"/>
      <c r="H113" s="302"/>
      <c r="I113" s="302"/>
      <c r="J113" s="302"/>
      <c r="K113" s="302"/>
      <c r="L113" s="302"/>
      <c r="M113" s="302"/>
    </row>
    <row r="114" spans="1:13" s="328" customFormat="1" ht="129.6">
      <c r="A114" s="323" t="s">
        <v>643</v>
      </c>
      <c r="B114" s="302"/>
      <c r="C114" s="322"/>
      <c r="D114" s="394"/>
      <c r="E114" s="394"/>
      <c r="F114" s="343"/>
      <c r="G114" s="302"/>
      <c r="H114" s="302"/>
      <c r="I114" s="302"/>
      <c r="J114" s="302"/>
      <c r="K114" s="302"/>
      <c r="L114" s="302"/>
      <c r="M114" s="302"/>
    </row>
    <row r="115" spans="1:13" s="328" customFormat="1" ht="16.8">
      <c r="A115" s="321" t="s">
        <v>644</v>
      </c>
      <c r="B115" s="302" t="s">
        <v>628</v>
      </c>
      <c r="C115" s="322">
        <v>110</v>
      </c>
      <c r="D115" s="394"/>
      <c r="E115" s="394">
        <f>C115*D115</f>
        <v>0</v>
      </c>
      <c r="F115" s="343"/>
      <c r="G115" s="302"/>
      <c r="H115" s="302"/>
      <c r="I115" s="302"/>
      <c r="J115" s="302"/>
      <c r="K115" s="302"/>
      <c r="L115" s="302"/>
      <c r="M115" s="302"/>
    </row>
    <row r="116" spans="1:13" s="328" customFormat="1" ht="16.8">
      <c r="A116" s="321" t="s">
        <v>645</v>
      </c>
      <c r="B116" s="302" t="s">
        <v>628</v>
      </c>
      <c r="C116" s="322">
        <v>279</v>
      </c>
      <c r="D116" s="394"/>
      <c r="E116" s="394">
        <f t="shared" ref="E116:E120" si="2">C116*D116</f>
        <v>0</v>
      </c>
      <c r="F116" s="343"/>
      <c r="G116" s="302"/>
      <c r="H116" s="302"/>
      <c r="I116" s="302"/>
      <c r="J116" s="302"/>
      <c r="K116" s="302"/>
      <c r="L116" s="302"/>
      <c r="M116" s="302"/>
    </row>
    <row r="117" spans="1:13" s="328" customFormat="1" ht="14.4">
      <c r="A117" s="321"/>
      <c r="B117" s="302"/>
      <c r="C117" s="322"/>
      <c r="D117" s="394"/>
      <c r="E117" s="394">
        <f t="shared" si="2"/>
        <v>0</v>
      </c>
      <c r="F117" s="343"/>
      <c r="G117" s="302"/>
      <c r="H117" s="302"/>
      <c r="I117" s="302"/>
      <c r="J117" s="302"/>
      <c r="K117" s="302"/>
      <c r="L117" s="302"/>
      <c r="M117" s="302"/>
    </row>
    <row r="118" spans="1:13" s="337" customFormat="1" ht="132.75" customHeight="1">
      <c r="A118" s="323" t="s">
        <v>646</v>
      </c>
      <c r="B118" s="323"/>
      <c r="C118" s="323"/>
      <c r="D118" s="393"/>
      <c r="E118" s="394">
        <f t="shared" si="2"/>
        <v>0</v>
      </c>
      <c r="F118" s="345"/>
      <c r="G118" s="323"/>
      <c r="H118" s="323"/>
      <c r="I118" s="323"/>
      <c r="J118" s="323"/>
      <c r="K118" s="323"/>
      <c r="L118" s="323"/>
      <c r="M118" s="323"/>
    </row>
    <row r="119" spans="1:13" s="328" customFormat="1" ht="16.8">
      <c r="A119" s="321"/>
      <c r="B119" s="302" t="s">
        <v>628</v>
      </c>
      <c r="C119" s="322">
        <v>660</v>
      </c>
      <c r="D119" s="394"/>
      <c r="E119" s="394">
        <f t="shared" si="2"/>
        <v>0</v>
      </c>
      <c r="F119" s="343"/>
      <c r="G119" s="302"/>
      <c r="H119" s="302"/>
      <c r="I119" s="302"/>
      <c r="J119" s="302"/>
      <c r="K119" s="302"/>
      <c r="L119" s="302"/>
      <c r="M119" s="302"/>
    </row>
    <row r="120" spans="1:13" s="328" customFormat="1" ht="14.4">
      <c r="A120" s="321"/>
      <c r="B120" s="302"/>
      <c r="C120" s="322"/>
      <c r="D120" s="394"/>
      <c r="E120" s="394">
        <f t="shared" si="2"/>
        <v>0</v>
      </c>
      <c r="F120" s="343"/>
      <c r="G120" s="302"/>
      <c r="H120" s="302"/>
      <c r="I120" s="302"/>
      <c r="J120" s="302"/>
      <c r="K120" s="302"/>
      <c r="L120" s="302"/>
      <c r="M120" s="302"/>
    </row>
    <row r="121" spans="1:13" s="328" customFormat="1" ht="14.4">
      <c r="A121" s="416" t="s">
        <v>647</v>
      </c>
      <c r="B121" s="417"/>
      <c r="C121" s="347"/>
      <c r="D121" s="405"/>
      <c r="E121" s="406">
        <f>SUM(E114:E120)</f>
        <v>0</v>
      </c>
      <c r="F121" s="343"/>
      <c r="G121" s="302"/>
      <c r="H121" s="302"/>
      <c r="I121" s="302"/>
      <c r="J121" s="302"/>
      <c r="K121" s="302"/>
      <c r="L121" s="302"/>
      <c r="M121" s="302"/>
    </row>
    <row r="122" spans="1:13" s="302" customFormat="1" ht="14.4">
      <c r="A122" s="319"/>
      <c r="C122" s="320"/>
      <c r="D122" s="401"/>
      <c r="E122" s="401"/>
    </row>
    <row r="123" spans="1:13" s="318" customFormat="1" ht="13.2">
      <c r="A123" s="314"/>
      <c r="B123" s="315" t="s">
        <v>624</v>
      </c>
      <c r="C123" s="316" t="s">
        <v>5</v>
      </c>
      <c r="D123" s="397" t="s">
        <v>625</v>
      </c>
      <c r="E123" s="398" t="s">
        <v>7</v>
      </c>
    </row>
    <row r="124" spans="1:13" s="302" customFormat="1" ht="14.4">
      <c r="A124" s="319"/>
      <c r="C124" s="320"/>
      <c r="D124" s="401"/>
      <c r="E124" s="401"/>
    </row>
    <row r="125" spans="1:13" s="342" customFormat="1" ht="14.4">
      <c r="A125" s="319" t="s">
        <v>648</v>
      </c>
      <c r="B125" s="302"/>
      <c r="C125" s="322"/>
      <c r="D125" s="394"/>
      <c r="E125" s="394"/>
      <c r="F125" s="343"/>
      <c r="G125" s="302"/>
      <c r="H125" s="302"/>
      <c r="I125" s="302"/>
      <c r="J125" s="302"/>
      <c r="K125" s="302"/>
      <c r="L125" s="302"/>
      <c r="M125" s="302"/>
    </row>
    <row r="126" spans="1:13" s="342" customFormat="1" ht="14.4">
      <c r="A126" s="319"/>
      <c r="B126" s="302"/>
      <c r="C126" s="322"/>
      <c r="D126" s="394"/>
      <c r="E126" s="394"/>
      <c r="F126" s="343"/>
      <c r="G126" s="302"/>
      <c r="H126" s="302"/>
      <c r="I126" s="302"/>
      <c r="J126" s="302"/>
      <c r="K126" s="302"/>
      <c r="L126" s="302"/>
      <c r="M126" s="302"/>
    </row>
    <row r="127" spans="1:13" s="339" customFormat="1" ht="204" customHeight="1">
      <c r="A127" s="338" t="s">
        <v>649</v>
      </c>
      <c r="B127" s="338"/>
      <c r="C127" s="338"/>
      <c r="D127" s="402"/>
      <c r="E127" s="402"/>
      <c r="H127" s="338"/>
      <c r="I127" s="338"/>
      <c r="J127" s="338"/>
      <c r="K127" s="338"/>
      <c r="L127" s="338"/>
    </row>
    <row r="128" spans="1:13" s="342" customFormat="1" ht="14.4">
      <c r="A128" s="340" t="s">
        <v>631</v>
      </c>
      <c r="B128" s="341" t="s">
        <v>116</v>
      </c>
      <c r="C128" s="348">
        <v>1</v>
      </c>
      <c r="D128" s="407"/>
      <c r="E128" s="407">
        <f>C128*D128</f>
        <v>0</v>
      </c>
      <c r="H128" s="341"/>
      <c r="I128" s="341"/>
      <c r="J128" s="341"/>
      <c r="K128" s="341"/>
      <c r="L128" s="341"/>
    </row>
    <row r="129" spans="1:13" s="302" customFormat="1" ht="14.4">
      <c r="A129" s="319"/>
      <c r="C129" s="320"/>
      <c r="D129" s="401"/>
      <c r="E129" s="407">
        <f t="shared" ref="E129" si="3">C129*D129</f>
        <v>0</v>
      </c>
    </row>
    <row r="130" spans="1:13" s="328" customFormat="1" ht="14.4">
      <c r="A130" s="416" t="s">
        <v>650</v>
      </c>
      <c r="B130" s="417"/>
      <c r="C130" s="347"/>
      <c r="D130" s="405"/>
      <c r="E130" s="406">
        <f>SUM(E128:E129)</f>
        <v>0</v>
      </c>
      <c r="F130" s="343"/>
      <c r="G130" s="302"/>
      <c r="H130" s="302"/>
      <c r="I130" s="302"/>
      <c r="J130" s="302"/>
      <c r="K130" s="302"/>
      <c r="L130" s="302"/>
      <c r="M130" s="302"/>
    </row>
    <row r="131" spans="1:13" s="302" customFormat="1" ht="14.4">
      <c r="A131" s="319"/>
      <c r="C131" s="320"/>
      <c r="D131" s="401"/>
      <c r="E131" s="401"/>
    </row>
    <row r="132" spans="1:13" s="302" customFormat="1" ht="14.4">
      <c r="A132" s="319"/>
      <c r="C132" s="320"/>
      <c r="D132" s="401"/>
      <c r="E132" s="401"/>
    </row>
    <row r="133" spans="1:13" s="302" customFormat="1" ht="15" customHeight="1">
      <c r="A133" s="319"/>
      <c r="C133" s="320"/>
      <c r="D133" s="401"/>
      <c r="E133" s="401"/>
    </row>
    <row r="134" spans="1:13" s="328" customFormat="1" ht="14.4">
      <c r="A134" s="319" t="s">
        <v>651</v>
      </c>
      <c r="B134" s="302"/>
      <c r="C134" s="322"/>
      <c r="D134" s="394"/>
      <c r="E134" s="394"/>
      <c r="F134" s="343"/>
      <c r="G134" s="302"/>
      <c r="H134" s="302"/>
      <c r="I134" s="302"/>
      <c r="J134" s="302"/>
      <c r="K134" s="302"/>
      <c r="L134" s="302"/>
      <c r="M134" s="302"/>
    </row>
    <row r="135" spans="1:13" s="328" customFormat="1" ht="14.4">
      <c r="A135" s="319"/>
      <c r="B135" s="302"/>
      <c r="C135" s="322"/>
      <c r="D135" s="394"/>
      <c r="E135" s="394"/>
      <c r="F135" s="343"/>
      <c r="G135" s="302"/>
      <c r="H135" s="302"/>
      <c r="I135" s="302"/>
      <c r="J135" s="302"/>
      <c r="K135" s="302"/>
      <c r="L135" s="302"/>
      <c r="M135" s="302"/>
    </row>
    <row r="136" spans="1:13" s="302" customFormat="1" ht="57.6">
      <c r="A136" s="321" t="s">
        <v>652</v>
      </c>
      <c r="C136" s="320"/>
      <c r="D136" s="401"/>
      <c r="E136" s="394">
        <f t="shared" ref="E136" si="4">C136*D136</f>
        <v>0</v>
      </c>
    </row>
    <row r="137" spans="1:13" s="302" customFormat="1" ht="14.4">
      <c r="A137" s="319"/>
      <c r="B137" s="302" t="s">
        <v>18</v>
      </c>
      <c r="C137" s="322">
        <v>1</v>
      </c>
      <c r="D137" s="392"/>
      <c r="E137" s="394">
        <f>C137*D137</f>
        <v>0</v>
      </c>
    </row>
    <row r="138" spans="1:13" s="328" customFormat="1" ht="14.4">
      <c r="A138" s="319"/>
      <c r="B138" s="302"/>
      <c r="C138" s="322"/>
      <c r="D138" s="394"/>
      <c r="E138" s="394">
        <f t="shared" ref="E138:E144" si="5">C138*D138</f>
        <v>0</v>
      </c>
      <c r="F138" s="343"/>
      <c r="G138" s="302"/>
      <c r="H138" s="302"/>
      <c r="I138" s="302"/>
      <c r="J138" s="302"/>
      <c r="K138" s="302"/>
      <c r="L138" s="302"/>
      <c r="M138" s="302"/>
    </row>
    <row r="139" spans="1:13" s="328" customFormat="1" ht="72">
      <c r="A139" s="321" t="s">
        <v>653</v>
      </c>
      <c r="B139" s="327"/>
      <c r="C139" s="302"/>
      <c r="D139" s="394"/>
      <c r="E139" s="394">
        <f t="shared" si="5"/>
        <v>0</v>
      </c>
      <c r="F139" s="343"/>
      <c r="G139" s="302"/>
      <c r="H139" s="302"/>
      <c r="I139" s="302"/>
      <c r="J139" s="302"/>
      <c r="K139" s="302"/>
      <c r="L139" s="302"/>
    </row>
    <row r="140" spans="1:13" s="328" customFormat="1" ht="14.4">
      <c r="A140" s="321"/>
      <c r="B140" s="327" t="s">
        <v>18</v>
      </c>
      <c r="C140" s="302">
        <v>1</v>
      </c>
      <c r="D140" s="394"/>
      <c r="E140" s="394">
        <f t="shared" si="5"/>
        <v>0</v>
      </c>
      <c r="F140" s="343"/>
      <c r="G140" s="302"/>
      <c r="H140" s="302"/>
      <c r="I140" s="302"/>
      <c r="J140" s="302"/>
      <c r="K140" s="302"/>
      <c r="L140" s="302"/>
    </row>
    <row r="141" spans="1:13" s="328" customFormat="1" ht="14.4">
      <c r="A141" s="321"/>
      <c r="B141" s="321"/>
      <c r="C141" s="344"/>
      <c r="D141" s="408"/>
      <c r="E141" s="394">
        <f t="shared" si="5"/>
        <v>0</v>
      </c>
      <c r="F141" s="302"/>
      <c r="G141" s="302"/>
      <c r="H141" s="302"/>
      <c r="I141" s="302"/>
      <c r="J141" s="302"/>
      <c r="K141" s="302"/>
      <c r="L141" s="302"/>
    </row>
    <row r="142" spans="1:13" s="337" customFormat="1" ht="104.25" customHeight="1">
      <c r="A142" s="323" t="s">
        <v>654</v>
      </c>
      <c r="B142" s="323"/>
      <c r="C142" s="323"/>
      <c r="D142" s="393"/>
      <c r="E142" s="394">
        <f t="shared" si="5"/>
        <v>0</v>
      </c>
      <c r="F142" s="345"/>
      <c r="G142" s="323"/>
      <c r="H142" s="323"/>
      <c r="I142" s="323"/>
      <c r="J142" s="323"/>
      <c r="K142" s="323"/>
      <c r="L142" s="323"/>
    </row>
    <row r="143" spans="1:13" s="328" customFormat="1" ht="14.4">
      <c r="A143" s="321"/>
      <c r="B143" s="327" t="s">
        <v>18</v>
      </c>
      <c r="C143" s="302">
        <v>1</v>
      </c>
      <c r="D143" s="394"/>
      <c r="E143" s="394">
        <f t="shared" si="5"/>
        <v>0</v>
      </c>
      <c r="F143" s="343"/>
      <c r="G143" s="302"/>
      <c r="H143" s="302"/>
      <c r="I143" s="302"/>
      <c r="J143" s="302"/>
      <c r="K143" s="302"/>
      <c r="L143" s="302"/>
    </row>
    <row r="144" spans="1:13" s="302" customFormat="1" ht="11.25" customHeight="1">
      <c r="A144" s="319"/>
      <c r="C144" s="320"/>
      <c r="D144" s="401"/>
      <c r="E144" s="394">
        <f t="shared" si="5"/>
        <v>0</v>
      </c>
    </row>
    <row r="145" spans="1:13" s="328" customFormat="1" ht="14.4">
      <c r="A145" s="349" t="s">
        <v>655</v>
      </c>
      <c r="B145" s="350"/>
      <c r="C145" s="347"/>
      <c r="D145" s="405"/>
      <c r="E145" s="406">
        <f>SUM(E136:E144)</f>
        <v>0</v>
      </c>
      <c r="F145" s="343"/>
      <c r="G145" s="302"/>
      <c r="H145" s="302"/>
      <c r="I145" s="302"/>
      <c r="J145" s="302"/>
      <c r="K145" s="302"/>
      <c r="L145" s="302"/>
      <c r="M145" s="302"/>
    </row>
    <row r="146" spans="1:13" s="302" customFormat="1" ht="14.4">
      <c r="A146" s="319"/>
      <c r="C146" s="320"/>
      <c r="D146" s="320"/>
      <c r="E146" s="320"/>
    </row>
    <row r="147" spans="1:13" s="302" customFormat="1" ht="14.4">
      <c r="A147" s="319"/>
      <c r="C147" s="320"/>
      <c r="D147" s="320"/>
      <c r="E147" s="320"/>
    </row>
    <row r="148" spans="1:13" s="302" customFormat="1" ht="14.4">
      <c r="A148" s="319"/>
      <c r="C148" s="320"/>
      <c r="D148" s="320"/>
      <c r="E148" s="320"/>
    </row>
    <row r="149" spans="1:13" s="302" customFormat="1" ht="14.4">
      <c r="A149" s="319"/>
      <c r="C149" s="320"/>
      <c r="D149" s="320"/>
      <c r="E149" s="320"/>
    </row>
    <row r="150" spans="1:13" s="302" customFormat="1" ht="14.4">
      <c r="A150" s="319"/>
      <c r="C150" s="320"/>
      <c r="D150" s="320"/>
      <c r="E150" s="320"/>
    </row>
    <row r="151" spans="1:13" s="302" customFormat="1" ht="14.4">
      <c r="A151" s="319"/>
      <c r="C151" s="320"/>
      <c r="D151" s="320"/>
      <c r="E151" s="320"/>
    </row>
    <row r="152" spans="1:13" s="302" customFormat="1" ht="14.4">
      <c r="A152" s="319"/>
      <c r="C152" s="320"/>
      <c r="D152" s="320"/>
      <c r="E152" s="320"/>
    </row>
    <row r="153" spans="1:13" s="302" customFormat="1" ht="14.4">
      <c r="A153" s="319"/>
      <c r="C153" s="320"/>
      <c r="D153" s="320"/>
      <c r="E153" s="320"/>
    </row>
    <row r="154" spans="1:13" s="302" customFormat="1" ht="14.4">
      <c r="A154" s="319"/>
      <c r="C154" s="320"/>
      <c r="D154" s="320"/>
      <c r="E154" s="320"/>
    </row>
    <row r="155" spans="1:13" s="302" customFormat="1" ht="14.4">
      <c r="A155" s="319"/>
      <c r="C155" s="320"/>
      <c r="D155" s="320"/>
      <c r="E155" s="320"/>
    </row>
    <row r="156" spans="1:13" s="302" customFormat="1" ht="14.4">
      <c r="A156" s="319"/>
      <c r="C156" s="320"/>
      <c r="D156" s="320"/>
      <c r="E156" s="320"/>
    </row>
    <row r="157" spans="1:13" s="302" customFormat="1" ht="14.4">
      <c r="A157" s="319"/>
      <c r="C157" s="320"/>
      <c r="D157" s="320"/>
      <c r="E157" s="320"/>
    </row>
    <row r="158" spans="1:13" s="302" customFormat="1" ht="14.4">
      <c r="A158" s="319"/>
      <c r="C158" s="320"/>
      <c r="D158" s="320"/>
      <c r="E158" s="320"/>
    </row>
    <row r="159" spans="1:13" s="302" customFormat="1" ht="14.4">
      <c r="A159" s="418" t="s">
        <v>656</v>
      </c>
      <c r="B159" s="418"/>
      <c r="C159" s="418"/>
      <c r="D159" s="418"/>
      <c r="E159" s="418"/>
    </row>
    <row r="160" spans="1:13" s="302" customFormat="1" ht="14.4">
      <c r="A160" s="351"/>
      <c r="B160" s="351"/>
      <c r="C160" s="351"/>
      <c r="D160" s="351"/>
      <c r="E160" s="351"/>
    </row>
    <row r="161" spans="1:13" s="302" customFormat="1" ht="14.4">
      <c r="A161" s="319" t="s">
        <v>626</v>
      </c>
      <c r="C161" s="320"/>
      <c r="D161" s="320"/>
      <c r="E161" s="409">
        <f>$E$74</f>
        <v>0</v>
      </c>
    </row>
    <row r="162" spans="1:13" s="302" customFormat="1" ht="14.4">
      <c r="A162" s="319"/>
      <c r="C162" s="320"/>
      <c r="D162" s="320"/>
      <c r="E162" s="409"/>
    </row>
    <row r="163" spans="1:13" s="302" customFormat="1" ht="14.4">
      <c r="A163" s="319" t="s">
        <v>635</v>
      </c>
      <c r="C163" s="320"/>
      <c r="D163" s="320"/>
      <c r="E163" s="409">
        <f>$E$109</f>
        <v>0</v>
      </c>
    </row>
    <row r="164" spans="1:13" s="302" customFormat="1" ht="14.4">
      <c r="A164" s="319"/>
      <c r="C164" s="320"/>
      <c r="D164" s="320"/>
      <c r="E164" s="409"/>
    </row>
    <row r="165" spans="1:13" s="328" customFormat="1" ht="14.4">
      <c r="A165" s="319" t="s">
        <v>642</v>
      </c>
      <c r="B165" s="302"/>
      <c r="C165" s="322"/>
      <c r="D165" s="302"/>
      <c r="E165" s="409">
        <f>$E$121</f>
        <v>0</v>
      </c>
      <c r="F165" s="343"/>
      <c r="G165" s="302"/>
      <c r="H165" s="302"/>
      <c r="I165" s="302"/>
      <c r="J165" s="302"/>
      <c r="K165" s="302"/>
      <c r="L165" s="302"/>
      <c r="M165" s="302"/>
    </row>
    <row r="166" spans="1:13" s="328" customFormat="1" ht="14.4">
      <c r="A166" s="319"/>
      <c r="B166" s="302"/>
      <c r="C166" s="322"/>
      <c r="D166" s="302"/>
      <c r="E166" s="409"/>
      <c r="F166" s="343"/>
      <c r="G166" s="302"/>
      <c r="H166" s="302"/>
      <c r="I166" s="302"/>
      <c r="J166" s="302"/>
      <c r="K166" s="302"/>
      <c r="L166" s="302"/>
      <c r="M166" s="302"/>
    </row>
    <row r="167" spans="1:13" s="342" customFormat="1" ht="14.4">
      <c r="A167" s="319" t="s">
        <v>648</v>
      </c>
      <c r="B167" s="302"/>
      <c r="C167" s="322"/>
      <c r="D167" s="302"/>
      <c r="E167" s="409">
        <f>$E$130</f>
        <v>0</v>
      </c>
      <c r="F167" s="343"/>
      <c r="G167" s="302"/>
      <c r="H167" s="302"/>
      <c r="I167" s="302"/>
      <c r="J167" s="302"/>
      <c r="K167" s="302"/>
      <c r="L167" s="302"/>
      <c r="M167" s="302"/>
    </row>
    <row r="168" spans="1:13" s="328" customFormat="1" ht="14.4">
      <c r="A168" s="319"/>
      <c r="B168" s="302"/>
      <c r="C168" s="322"/>
      <c r="D168" s="302"/>
      <c r="E168" s="409"/>
      <c r="F168" s="343"/>
      <c r="G168" s="302"/>
      <c r="H168" s="302"/>
      <c r="I168" s="302"/>
      <c r="J168" s="302"/>
      <c r="K168" s="302"/>
      <c r="L168" s="302"/>
      <c r="M168" s="302"/>
    </row>
    <row r="169" spans="1:13" s="328" customFormat="1" ht="14.4">
      <c r="A169" s="319" t="s">
        <v>651</v>
      </c>
      <c r="B169" s="302"/>
      <c r="C169" s="322"/>
      <c r="D169" s="302"/>
      <c r="E169" s="409">
        <f>$E$145</f>
        <v>0</v>
      </c>
      <c r="F169" s="343"/>
      <c r="G169" s="302"/>
      <c r="H169" s="302"/>
      <c r="I169" s="302"/>
      <c r="J169" s="302"/>
      <c r="K169" s="302"/>
      <c r="L169" s="302"/>
      <c r="M169" s="302"/>
    </row>
    <row r="170" spans="1:13" s="302" customFormat="1" ht="15" customHeight="1" thickBot="1">
      <c r="A170" s="321"/>
      <c r="B170" s="321"/>
      <c r="E170" s="409"/>
      <c r="G170" s="322"/>
      <c r="H170" s="352"/>
      <c r="I170" s="352"/>
    </row>
    <row r="171" spans="1:13" s="302" customFormat="1" ht="15.75" customHeight="1" thickBot="1">
      <c r="A171" s="419" t="s">
        <v>657</v>
      </c>
      <c r="B171" s="420"/>
      <c r="C171" s="420"/>
      <c r="D171" s="353"/>
      <c r="E171" s="410">
        <f>SUM(E161:E170)</f>
        <v>0</v>
      </c>
      <c r="F171" s="343"/>
    </row>
    <row r="172" spans="1:13" ht="15" customHeight="1">
      <c r="A172" s="354"/>
    </row>
    <row r="173" spans="1:13" ht="15" customHeight="1">
      <c r="A173" s="354"/>
    </row>
    <row r="174" spans="1:13">
      <c r="A174" s="302"/>
    </row>
    <row r="175" spans="1:13">
      <c r="A175" s="302"/>
    </row>
    <row r="177" spans="1:6">
      <c r="C177" s="302" t="s">
        <v>665</v>
      </c>
    </row>
    <row r="182" spans="1:6">
      <c r="B182" s="311" t="s">
        <v>658</v>
      </c>
    </row>
    <row r="183" spans="1:6">
      <c r="A183" s="354"/>
      <c r="B183" s="302"/>
      <c r="C183" s="302"/>
      <c r="D183" s="302"/>
      <c r="E183" s="302"/>
    </row>
    <row r="184" spans="1:6">
      <c r="F184" s="355"/>
    </row>
    <row r="185" spans="1:6" ht="19.5" customHeight="1">
      <c r="A185" s="354"/>
      <c r="B185" s="354"/>
      <c r="C185" s="354"/>
      <c r="F185" s="355"/>
    </row>
    <row r="186" spans="1:6">
      <c r="A186" s="354"/>
      <c r="B186" s="354"/>
      <c r="C186" s="354"/>
      <c r="F186" s="355"/>
    </row>
    <row r="187" spans="1:6">
      <c r="A187" s="354"/>
    </row>
    <row r="188" spans="1:6">
      <c r="A188" s="354"/>
      <c r="B188" s="354"/>
      <c r="C188" s="354"/>
      <c r="F188" s="355"/>
    </row>
    <row r="189" spans="1:6">
      <c r="A189" s="354"/>
      <c r="B189" s="354"/>
      <c r="C189" s="354"/>
      <c r="F189" s="355"/>
    </row>
    <row r="190" spans="1:6">
      <c r="A190" s="354"/>
      <c r="B190" s="354"/>
      <c r="C190" s="354"/>
      <c r="F190" s="355"/>
    </row>
    <row r="191" spans="1:6">
      <c r="A191" s="354"/>
      <c r="B191" s="354"/>
      <c r="C191" s="354"/>
      <c r="F191" s="355"/>
    </row>
    <row r="192" spans="1:6">
      <c r="A192" s="354"/>
      <c r="B192" s="354"/>
      <c r="C192" s="354"/>
      <c r="F192" s="355"/>
    </row>
    <row r="193" spans="1:6">
      <c r="A193" s="354"/>
      <c r="B193" s="354"/>
      <c r="C193" s="354"/>
      <c r="F193" s="355"/>
    </row>
    <row r="194" spans="1:6">
      <c r="A194" s="354"/>
      <c r="B194" s="354"/>
      <c r="C194" s="354"/>
      <c r="F194" s="355"/>
    </row>
    <row r="195" spans="1:6">
      <c r="A195" s="354"/>
      <c r="B195" s="354"/>
      <c r="C195" s="354"/>
      <c r="F195" s="355"/>
    </row>
    <row r="196" spans="1:6">
      <c r="A196" s="354"/>
    </row>
    <row r="197" spans="1:6">
      <c r="A197" s="354"/>
      <c r="B197" s="354"/>
      <c r="C197" s="354"/>
      <c r="F197" s="355"/>
    </row>
    <row r="198" spans="1:6" ht="15" customHeight="1">
      <c r="A198" s="354"/>
      <c r="B198" s="354"/>
      <c r="C198" s="354"/>
      <c r="F198" s="355"/>
    </row>
    <row r="199" spans="1:6">
      <c r="A199" s="354"/>
      <c r="B199" s="354"/>
      <c r="C199" s="354"/>
      <c r="F199" s="355"/>
    </row>
    <row r="200" spans="1:6" ht="15" customHeight="1">
      <c r="A200" s="354"/>
    </row>
    <row r="201" spans="1:6" ht="15" customHeight="1">
      <c r="A201" s="354"/>
      <c r="B201" s="354"/>
      <c r="C201" s="354"/>
      <c r="F201" s="355"/>
    </row>
    <row r="202" spans="1:6" ht="15" customHeight="1">
      <c r="A202" s="354"/>
      <c r="B202" s="354"/>
      <c r="C202" s="354"/>
      <c r="F202" s="355"/>
    </row>
    <row r="203" spans="1:6">
      <c r="A203" s="354"/>
      <c r="B203" s="354"/>
      <c r="C203" s="354"/>
      <c r="F203" s="355"/>
    </row>
    <row r="204" spans="1:6">
      <c r="A204" s="354"/>
      <c r="B204" s="354"/>
      <c r="C204" s="354"/>
      <c r="F204" s="355"/>
    </row>
    <row r="205" spans="1:6">
      <c r="A205" s="354"/>
      <c r="B205" s="354"/>
      <c r="C205" s="354"/>
      <c r="F205" s="355"/>
    </row>
    <row r="206" spans="1:6">
      <c r="A206" s="354"/>
      <c r="B206" s="354"/>
      <c r="C206" s="354"/>
      <c r="F206" s="355"/>
    </row>
    <row r="207" spans="1:6">
      <c r="A207" s="354"/>
      <c r="B207" s="354"/>
      <c r="C207" s="354"/>
      <c r="F207" s="355"/>
    </row>
    <row r="208" spans="1:6">
      <c r="A208" s="354"/>
      <c r="B208" s="354"/>
      <c r="C208" s="354"/>
      <c r="F208" s="355"/>
    </row>
    <row r="209" spans="1:6">
      <c r="A209" s="354"/>
      <c r="B209" s="354"/>
      <c r="C209" s="354"/>
      <c r="F209" s="355"/>
    </row>
    <row r="210" spans="1:6">
      <c r="A210" s="354"/>
      <c r="B210" s="354"/>
      <c r="C210" s="354"/>
      <c r="F210" s="355"/>
    </row>
    <row r="211" spans="1:6">
      <c r="A211" s="354"/>
      <c r="F211" s="355"/>
    </row>
    <row r="212" spans="1:6">
      <c r="A212" s="354"/>
      <c r="F212" s="355"/>
    </row>
    <row r="213" spans="1:6">
      <c r="A213" s="354"/>
      <c r="B213" s="354"/>
      <c r="C213" s="354"/>
      <c r="F213" s="355"/>
    </row>
    <row r="214" spans="1:6">
      <c r="A214" s="354"/>
      <c r="B214" s="354"/>
      <c r="C214" s="354"/>
      <c r="F214" s="355"/>
    </row>
    <row r="215" spans="1:6">
      <c r="A215" s="354"/>
      <c r="B215" s="354"/>
      <c r="C215" s="354"/>
      <c r="F215" s="355"/>
    </row>
    <row r="216" spans="1:6">
      <c r="A216" s="354"/>
      <c r="B216" s="354"/>
      <c r="C216" s="354"/>
      <c r="F216" s="355"/>
    </row>
    <row r="217" spans="1:6">
      <c r="A217" s="354"/>
      <c r="B217" s="354"/>
      <c r="C217" s="354"/>
      <c r="F217" s="355"/>
    </row>
    <row r="218" spans="1:6">
      <c r="A218" s="354"/>
      <c r="B218" s="354"/>
      <c r="C218" s="354"/>
      <c r="F218" s="355"/>
    </row>
    <row r="219" spans="1:6">
      <c r="A219" s="354"/>
      <c r="B219" s="354"/>
      <c r="C219" s="354"/>
      <c r="F219" s="355"/>
    </row>
    <row r="220" spans="1:6">
      <c r="A220" s="354"/>
      <c r="B220" s="354"/>
      <c r="C220" s="354"/>
      <c r="F220" s="355"/>
    </row>
    <row r="221" spans="1:6">
      <c r="A221" s="354"/>
      <c r="B221" s="354"/>
      <c r="C221" s="354"/>
      <c r="F221" s="355"/>
    </row>
    <row r="222" spans="1:6">
      <c r="A222" s="354"/>
      <c r="B222" s="354"/>
      <c r="C222" s="354"/>
      <c r="F222" s="355"/>
    </row>
    <row r="223" spans="1:6">
      <c r="A223" s="354"/>
      <c r="F223" s="355"/>
    </row>
    <row r="224" spans="1:6">
      <c r="A224" s="354"/>
      <c r="F224" s="355"/>
    </row>
    <row r="225" spans="1:8">
      <c r="A225" s="354"/>
      <c r="C225" s="356"/>
      <c r="D225" s="357"/>
      <c r="F225" s="355"/>
    </row>
    <row r="226" spans="1:8">
      <c r="A226" s="354"/>
      <c r="B226" s="354"/>
      <c r="C226" s="356"/>
      <c r="D226" s="357"/>
      <c r="F226" s="355"/>
      <c r="H226" s="354"/>
    </row>
    <row r="227" spans="1:8">
      <c r="A227" s="354"/>
      <c r="C227" s="356"/>
      <c r="D227" s="357"/>
      <c r="F227" s="355"/>
    </row>
    <row r="228" spans="1:8">
      <c r="A228" s="354"/>
      <c r="C228" s="356"/>
      <c r="D228" s="357"/>
      <c r="F228" s="355"/>
      <c r="G228" s="354"/>
    </row>
    <row r="229" spans="1:8">
      <c r="A229" s="354"/>
      <c r="C229" s="356"/>
      <c r="D229" s="357"/>
      <c r="F229" s="355"/>
    </row>
    <row r="230" spans="1:8">
      <c r="A230" s="354"/>
      <c r="B230" s="354"/>
      <c r="C230" s="356"/>
      <c r="D230" s="357"/>
      <c r="F230" s="355"/>
    </row>
    <row r="231" spans="1:8">
      <c r="A231" s="354"/>
      <c r="B231" s="354"/>
      <c r="C231" s="356"/>
      <c r="D231" s="357"/>
      <c r="F231" s="355"/>
    </row>
    <row r="232" spans="1:8">
      <c r="A232" s="354"/>
      <c r="B232" s="354"/>
      <c r="C232" s="356"/>
      <c r="D232" s="357"/>
      <c r="F232" s="355"/>
    </row>
    <row r="233" spans="1:8">
      <c r="A233" s="354"/>
    </row>
    <row r="234" spans="1:8">
      <c r="A234" s="354"/>
    </row>
    <row r="235" spans="1:8">
      <c r="A235" s="354"/>
      <c r="B235" s="354"/>
      <c r="C235" s="356"/>
      <c r="F235" s="355"/>
    </row>
    <row r="236" spans="1:8" hidden="1">
      <c r="A236" s="354"/>
      <c r="B236" s="354"/>
      <c r="F236" s="355"/>
    </row>
    <row r="237" spans="1:8" hidden="1">
      <c r="A237" s="354"/>
      <c r="B237" s="354"/>
      <c r="F237" s="355"/>
    </row>
    <row r="238" spans="1:8">
      <c r="A238" s="354"/>
      <c r="B238" s="354"/>
      <c r="F238" s="355"/>
    </row>
    <row r="239" spans="1:8">
      <c r="A239" s="354"/>
      <c r="B239" s="354"/>
      <c r="C239" s="354"/>
    </row>
    <row r="240" spans="1:8">
      <c r="A240" s="354"/>
      <c r="B240" s="354"/>
      <c r="C240" s="354"/>
    </row>
    <row r="241" spans="1:6">
      <c r="A241" s="354"/>
      <c r="B241" s="354"/>
      <c r="C241" s="356"/>
      <c r="D241" s="357"/>
      <c r="F241" s="355"/>
    </row>
    <row r="242" spans="1:6">
      <c r="A242" s="354"/>
      <c r="B242" s="354"/>
      <c r="C242" s="356"/>
      <c r="D242" s="357"/>
      <c r="F242" s="355"/>
    </row>
    <row r="243" spans="1:6" ht="15" customHeight="1">
      <c r="A243" s="354"/>
      <c r="D243" s="357"/>
    </row>
    <row r="244" spans="1:6">
      <c r="A244" s="354"/>
      <c r="D244" s="357"/>
    </row>
    <row r="245" spans="1:6" ht="16.5" customHeight="1">
      <c r="A245" s="354"/>
    </row>
    <row r="246" spans="1:6" ht="18.75" customHeight="1">
      <c r="A246" s="354"/>
      <c r="B246" s="354"/>
      <c r="C246" s="356"/>
      <c r="F246" s="355"/>
    </row>
    <row r="247" spans="1:6" ht="18.75" customHeight="1">
      <c r="A247" s="354"/>
      <c r="B247" s="354"/>
      <c r="F247" s="355"/>
    </row>
    <row r="248" spans="1:6" ht="14.25" customHeight="1">
      <c r="A248" s="354"/>
      <c r="B248" s="354"/>
      <c r="C248" s="354"/>
    </row>
    <row r="249" spans="1:6" ht="15.75" customHeight="1">
      <c r="A249" s="354"/>
      <c r="B249" s="354"/>
      <c r="C249" s="354"/>
    </row>
    <row r="250" spans="1:6" ht="18.75" customHeight="1">
      <c r="A250" s="354"/>
      <c r="B250" s="354"/>
      <c r="C250" s="356"/>
      <c r="F250" s="355"/>
    </row>
    <row r="251" spans="1:6" ht="14.25" customHeight="1">
      <c r="A251" s="354"/>
      <c r="B251" s="354"/>
      <c r="F251" s="355"/>
    </row>
    <row r="252" spans="1:6">
      <c r="A252" s="354"/>
    </row>
    <row r="253" spans="1:6">
      <c r="A253" s="354"/>
    </row>
    <row r="254" spans="1:6">
      <c r="A254" s="354"/>
    </row>
    <row r="255" spans="1:6" ht="16.5" customHeight="1">
      <c r="A255" s="354"/>
      <c r="B255" s="354"/>
      <c r="C255" s="354"/>
      <c r="F255" s="355"/>
    </row>
    <row r="256" spans="1:6" ht="13.5" customHeight="1">
      <c r="A256" s="354"/>
    </row>
    <row r="257" spans="1:6" hidden="1">
      <c r="A257" s="354"/>
    </row>
    <row r="258" spans="1:6" hidden="1">
      <c r="A258" s="354"/>
    </row>
    <row r="259" spans="1:6" hidden="1">
      <c r="A259" s="354"/>
      <c r="B259" s="354"/>
      <c r="C259" s="354"/>
      <c r="F259" s="355"/>
    </row>
    <row r="260" spans="1:6">
      <c r="A260" s="354"/>
    </row>
    <row r="261" spans="1:6">
      <c r="A261" s="354"/>
    </row>
    <row r="262" spans="1:6">
      <c r="A262" s="354"/>
      <c r="B262" s="354"/>
      <c r="C262" s="354"/>
      <c r="F262" s="355"/>
    </row>
    <row r="263" spans="1:6" ht="7.5" hidden="1" customHeight="1">
      <c r="A263" s="354"/>
      <c r="B263" s="354"/>
      <c r="C263" s="354"/>
      <c r="F263" s="355"/>
    </row>
    <row r="264" spans="1:6" ht="73.5" hidden="1" customHeight="1">
      <c r="A264" s="354"/>
      <c r="F264" s="355"/>
    </row>
    <row r="265" spans="1:6" ht="16.5" customHeight="1">
      <c r="A265" s="354"/>
      <c r="F265" s="355"/>
    </row>
    <row r="266" spans="1:6">
      <c r="A266" s="354"/>
      <c r="F266" s="355"/>
    </row>
    <row r="267" spans="1:6">
      <c r="A267" s="354"/>
      <c r="F267" s="355"/>
    </row>
    <row r="268" spans="1:6">
      <c r="A268" s="354"/>
      <c r="B268" s="354"/>
      <c r="C268" s="354"/>
      <c r="F268" s="355"/>
    </row>
    <row r="269" spans="1:6">
      <c r="A269" s="354"/>
      <c r="B269" s="354"/>
      <c r="C269" s="354"/>
      <c r="F269" s="355"/>
    </row>
    <row r="270" spans="1:6">
      <c r="A270" s="354"/>
      <c r="B270" s="354"/>
      <c r="C270" s="354"/>
      <c r="F270" s="355"/>
    </row>
    <row r="271" spans="1:6">
      <c r="A271" s="354"/>
      <c r="B271" s="354"/>
      <c r="C271" s="354"/>
      <c r="F271" s="355"/>
    </row>
    <row r="272" spans="1:6" ht="16.5" customHeight="1">
      <c r="A272" s="354"/>
      <c r="F272" s="355"/>
    </row>
    <row r="273" spans="1:6">
      <c r="A273" s="354"/>
      <c r="B273" s="354"/>
      <c r="C273" s="354"/>
      <c r="F273" s="355"/>
    </row>
    <row r="274" spans="1:6" ht="19.5" customHeight="1">
      <c r="A274" s="354"/>
      <c r="B274" s="354"/>
      <c r="C274" s="354"/>
      <c r="F274" s="355"/>
    </row>
    <row r="275" spans="1:6">
      <c r="F275" s="355"/>
    </row>
    <row r="276" spans="1:6">
      <c r="F276" s="355"/>
    </row>
    <row r="277" spans="1:6">
      <c r="F277" s="355"/>
    </row>
    <row r="278" spans="1:6">
      <c r="F278" s="355"/>
    </row>
    <row r="279" spans="1:6">
      <c r="F279" s="355"/>
    </row>
    <row r="280" spans="1:6">
      <c r="F280" s="355"/>
    </row>
    <row r="281" spans="1:6">
      <c r="F281" s="355"/>
    </row>
    <row r="282" spans="1:6">
      <c r="F282" s="355"/>
    </row>
    <row r="283" spans="1:6">
      <c r="F283" s="355"/>
    </row>
    <row r="284" spans="1:6">
      <c r="F284" s="355"/>
    </row>
    <row r="285" spans="1:6">
      <c r="F285" s="355"/>
    </row>
    <row r="286" spans="1:6">
      <c r="F286" s="355"/>
    </row>
    <row r="287" spans="1:6">
      <c r="F287" s="355"/>
    </row>
    <row r="288" spans="1:6">
      <c r="F288" s="355"/>
    </row>
    <row r="289" spans="6:6">
      <c r="F289" s="355"/>
    </row>
    <row r="290" spans="6:6">
      <c r="F290" s="355"/>
    </row>
    <row r="291" spans="6:6">
      <c r="F291" s="355"/>
    </row>
    <row r="292" spans="6:6">
      <c r="F292" s="355"/>
    </row>
    <row r="293" spans="6:6">
      <c r="F293" s="355"/>
    </row>
    <row r="294" spans="6:6">
      <c r="F294" s="355"/>
    </row>
    <row r="295" spans="6:6">
      <c r="F295" s="355"/>
    </row>
    <row r="296" spans="6:6">
      <c r="F296" s="355"/>
    </row>
    <row r="297" spans="6:6">
      <c r="F297" s="355"/>
    </row>
    <row r="298" spans="6:6">
      <c r="F298" s="355"/>
    </row>
    <row r="299" spans="6:6">
      <c r="F299" s="355"/>
    </row>
    <row r="300" spans="6:6">
      <c r="F300" s="355"/>
    </row>
    <row r="301" spans="6:6">
      <c r="F301" s="355"/>
    </row>
    <row r="302" spans="6:6">
      <c r="F302" s="355"/>
    </row>
    <row r="303" spans="6:6">
      <c r="F303" s="355"/>
    </row>
    <row r="304" spans="6:6">
      <c r="F304" s="355"/>
    </row>
    <row r="305" spans="6:6">
      <c r="F305" s="355"/>
    </row>
    <row r="306" spans="6:6">
      <c r="F306" s="355"/>
    </row>
    <row r="307" spans="6:6">
      <c r="F307" s="355"/>
    </row>
    <row r="308" spans="6:6">
      <c r="F308" s="355"/>
    </row>
    <row r="309" spans="6:6">
      <c r="F309" s="355"/>
    </row>
    <row r="310" spans="6:6">
      <c r="F310" s="355"/>
    </row>
    <row r="311" spans="6:6">
      <c r="F311" s="355"/>
    </row>
    <row r="312" spans="6:6">
      <c r="F312" s="355"/>
    </row>
    <row r="313" spans="6:6">
      <c r="F313" s="355"/>
    </row>
    <row r="314" spans="6:6">
      <c r="F314" s="355"/>
    </row>
    <row r="315" spans="6:6">
      <c r="F315" s="355"/>
    </row>
    <row r="316" spans="6:6">
      <c r="F316" s="355"/>
    </row>
    <row r="317" spans="6:6">
      <c r="F317" s="355"/>
    </row>
    <row r="318" spans="6:6">
      <c r="F318" s="355"/>
    </row>
    <row r="319" spans="6:6">
      <c r="F319" s="355"/>
    </row>
    <row r="320" spans="6:6">
      <c r="F320" s="355"/>
    </row>
    <row r="321" spans="6:6">
      <c r="F321" s="355"/>
    </row>
    <row r="322" spans="6:6">
      <c r="F322" s="355"/>
    </row>
    <row r="323" spans="6:6">
      <c r="F323" s="355"/>
    </row>
    <row r="324" spans="6:6">
      <c r="F324" s="355"/>
    </row>
    <row r="325" spans="6:6">
      <c r="F325" s="355"/>
    </row>
    <row r="326" spans="6:6">
      <c r="F326" s="355"/>
    </row>
    <row r="327" spans="6:6">
      <c r="F327" s="355"/>
    </row>
    <row r="328" spans="6:6">
      <c r="F328" s="355"/>
    </row>
    <row r="329" spans="6:6">
      <c r="F329" s="355"/>
    </row>
    <row r="330" spans="6:6">
      <c r="F330" s="355"/>
    </row>
    <row r="331" spans="6:6">
      <c r="F331" s="355"/>
    </row>
    <row r="332" spans="6:6">
      <c r="F332" s="355"/>
    </row>
    <row r="333" spans="6:6">
      <c r="F333" s="355"/>
    </row>
    <row r="334" spans="6:6">
      <c r="F334" s="355"/>
    </row>
    <row r="335" spans="6:6">
      <c r="F335" s="355"/>
    </row>
    <row r="336" spans="6:6">
      <c r="F336" s="355"/>
    </row>
    <row r="337" spans="6:6">
      <c r="F337" s="355"/>
    </row>
    <row r="338" spans="6:6">
      <c r="F338" s="355"/>
    </row>
    <row r="339" spans="6:6">
      <c r="F339" s="355"/>
    </row>
    <row r="340" spans="6:6">
      <c r="F340" s="355"/>
    </row>
    <row r="341" spans="6:6">
      <c r="F341" s="355"/>
    </row>
    <row r="342" spans="6:6">
      <c r="F342" s="355"/>
    </row>
    <row r="343" spans="6:6">
      <c r="F343" s="355"/>
    </row>
    <row r="344" spans="6:6">
      <c r="F344" s="355"/>
    </row>
    <row r="345" spans="6:6">
      <c r="F345" s="355"/>
    </row>
    <row r="346" spans="6:6">
      <c r="F346" s="355"/>
    </row>
    <row r="347" spans="6:6">
      <c r="F347" s="355"/>
    </row>
    <row r="348" spans="6:6">
      <c r="F348" s="355"/>
    </row>
    <row r="349" spans="6:6">
      <c r="F349" s="355"/>
    </row>
    <row r="350" spans="6:6">
      <c r="F350" s="355"/>
    </row>
    <row r="351" spans="6:6">
      <c r="F351" s="355"/>
    </row>
    <row r="352" spans="6:6">
      <c r="F352" s="355"/>
    </row>
    <row r="353" spans="6:6">
      <c r="F353" s="355"/>
    </row>
    <row r="354" spans="6:6">
      <c r="F354" s="355"/>
    </row>
    <row r="355" spans="6:6">
      <c r="F355" s="355"/>
    </row>
    <row r="356" spans="6:6">
      <c r="F356" s="355"/>
    </row>
    <row r="357" spans="6:6">
      <c r="F357" s="355"/>
    </row>
    <row r="358" spans="6:6">
      <c r="F358" s="355"/>
    </row>
    <row r="359" spans="6:6">
      <c r="F359" s="355"/>
    </row>
    <row r="360" spans="6:6">
      <c r="F360" s="355"/>
    </row>
    <row r="361" spans="6:6">
      <c r="F361" s="355"/>
    </row>
    <row r="362" spans="6:6">
      <c r="F362" s="355"/>
    </row>
    <row r="363" spans="6:6">
      <c r="F363" s="355"/>
    </row>
    <row r="364" spans="6:6">
      <c r="F364" s="355"/>
    </row>
    <row r="365" spans="6:6">
      <c r="F365" s="355"/>
    </row>
    <row r="366" spans="6:6">
      <c r="F366" s="355"/>
    </row>
    <row r="367" spans="6:6">
      <c r="F367" s="355"/>
    </row>
    <row r="368" spans="6:6">
      <c r="F368" s="355"/>
    </row>
    <row r="369" spans="6:6">
      <c r="F369" s="355"/>
    </row>
    <row r="370" spans="6:6">
      <c r="F370" s="355"/>
    </row>
    <row r="371" spans="6:6">
      <c r="F371" s="355"/>
    </row>
    <row r="372" spans="6:6">
      <c r="F372" s="355"/>
    </row>
    <row r="373" spans="6:6">
      <c r="F373" s="355"/>
    </row>
    <row r="374" spans="6:6">
      <c r="F374" s="355"/>
    </row>
    <row r="375" spans="6:6">
      <c r="F375" s="355"/>
    </row>
    <row r="376" spans="6:6">
      <c r="F376" s="355"/>
    </row>
    <row r="377" spans="6:6">
      <c r="F377" s="355"/>
    </row>
    <row r="378" spans="6:6">
      <c r="F378" s="355"/>
    </row>
    <row r="379" spans="6:6">
      <c r="F379" s="355"/>
    </row>
    <row r="380" spans="6:6">
      <c r="F380" s="355"/>
    </row>
    <row r="381" spans="6:6">
      <c r="F381" s="355"/>
    </row>
    <row r="382" spans="6:6">
      <c r="F382" s="355"/>
    </row>
    <row r="383" spans="6:6">
      <c r="F383" s="355"/>
    </row>
    <row r="384" spans="6:6">
      <c r="F384" s="355"/>
    </row>
    <row r="385" spans="6:6">
      <c r="F385" s="355"/>
    </row>
    <row r="386" spans="6:6">
      <c r="F386" s="355"/>
    </row>
    <row r="387" spans="6:6">
      <c r="F387" s="355"/>
    </row>
    <row r="388" spans="6:6">
      <c r="F388" s="355"/>
    </row>
    <row r="389" spans="6:6">
      <c r="F389" s="355"/>
    </row>
    <row r="390" spans="6:6">
      <c r="F390" s="355"/>
    </row>
    <row r="391" spans="6:6">
      <c r="F391" s="355"/>
    </row>
    <row r="392" spans="6:6">
      <c r="F392" s="355"/>
    </row>
    <row r="393" spans="6:6">
      <c r="F393" s="355"/>
    </row>
    <row r="394" spans="6:6">
      <c r="F394" s="355"/>
    </row>
    <row r="395" spans="6:6">
      <c r="F395" s="355"/>
    </row>
    <row r="396" spans="6:6">
      <c r="F396" s="355"/>
    </row>
    <row r="397" spans="6:6">
      <c r="F397" s="355"/>
    </row>
    <row r="398" spans="6:6">
      <c r="F398" s="355"/>
    </row>
    <row r="399" spans="6:6">
      <c r="F399" s="355"/>
    </row>
    <row r="400" spans="6:6">
      <c r="F400" s="355"/>
    </row>
    <row r="401" spans="6:6">
      <c r="F401" s="355"/>
    </row>
    <row r="402" spans="6:6">
      <c r="F402" s="355"/>
    </row>
    <row r="403" spans="6:6">
      <c r="F403" s="355"/>
    </row>
    <row r="404" spans="6:6">
      <c r="F404" s="355"/>
    </row>
    <row r="405" spans="6:6">
      <c r="F405" s="355"/>
    </row>
    <row r="406" spans="6:6">
      <c r="F406" s="355"/>
    </row>
    <row r="407" spans="6:6">
      <c r="F407" s="355"/>
    </row>
    <row r="408" spans="6:6">
      <c r="F408" s="355"/>
    </row>
    <row r="409" spans="6:6">
      <c r="F409" s="355"/>
    </row>
    <row r="410" spans="6:6">
      <c r="F410" s="355"/>
    </row>
    <row r="411" spans="6:6">
      <c r="F411" s="355"/>
    </row>
    <row r="412" spans="6:6">
      <c r="F412" s="355"/>
    </row>
    <row r="413" spans="6:6">
      <c r="F413" s="355"/>
    </row>
    <row r="414" spans="6:6">
      <c r="F414" s="355"/>
    </row>
    <row r="415" spans="6:6">
      <c r="F415" s="355"/>
    </row>
    <row r="416" spans="6:6">
      <c r="F416" s="355"/>
    </row>
    <row r="417" spans="6:6">
      <c r="F417" s="355"/>
    </row>
    <row r="418" spans="6:6">
      <c r="F418" s="355"/>
    </row>
    <row r="419" spans="6:6">
      <c r="F419" s="355"/>
    </row>
    <row r="420" spans="6:6">
      <c r="F420" s="355"/>
    </row>
    <row r="421" spans="6:6">
      <c r="F421" s="355"/>
    </row>
    <row r="422" spans="6:6">
      <c r="F422" s="355"/>
    </row>
    <row r="423" spans="6:6">
      <c r="F423" s="355"/>
    </row>
    <row r="424" spans="6:6">
      <c r="F424" s="355"/>
    </row>
    <row r="425" spans="6:6">
      <c r="F425" s="355"/>
    </row>
    <row r="426" spans="6:6">
      <c r="F426" s="355"/>
    </row>
    <row r="427" spans="6:6">
      <c r="F427" s="355"/>
    </row>
    <row r="428" spans="6:6">
      <c r="F428" s="355"/>
    </row>
    <row r="429" spans="6:6">
      <c r="F429" s="355"/>
    </row>
    <row r="430" spans="6:6">
      <c r="F430" s="355"/>
    </row>
    <row r="431" spans="6:6">
      <c r="F431" s="355"/>
    </row>
    <row r="432" spans="6:6">
      <c r="F432" s="355"/>
    </row>
    <row r="433" spans="6:6">
      <c r="F433" s="355"/>
    </row>
    <row r="434" spans="6:6">
      <c r="F434" s="355"/>
    </row>
    <row r="435" spans="6:6">
      <c r="F435" s="355"/>
    </row>
    <row r="436" spans="6:6">
      <c r="F436" s="355"/>
    </row>
    <row r="437" spans="6:6">
      <c r="F437" s="355"/>
    </row>
    <row r="438" spans="6:6">
      <c r="F438" s="355"/>
    </row>
    <row r="439" spans="6:6">
      <c r="F439" s="355"/>
    </row>
    <row r="440" spans="6:6">
      <c r="F440" s="355"/>
    </row>
    <row r="441" spans="6:6">
      <c r="F441" s="355"/>
    </row>
    <row r="442" spans="6:6">
      <c r="F442" s="355"/>
    </row>
    <row r="443" spans="6:6">
      <c r="F443" s="355"/>
    </row>
    <row r="444" spans="6:6">
      <c r="F444" s="355"/>
    </row>
    <row r="445" spans="6:6">
      <c r="F445" s="355"/>
    </row>
    <row r="446" spans="6:6">
      <c r="F446" s="355"/>
    </row>
    <row r="447" spans="6:6">
      <c r="F447" s="355"/>
    </row>
    <row r="448" spans="6:6">
      <c r="F448" s="355"/>
    </row>
    <row r="449" spans="6:6">
      <c r="F449" s="355"/>
    </row>
    <row r="450" spans="6:6">
      <c r="F450" s="355"/>
    </row>
    <row r="451" spans="6:6">
      <c r="F451" s="355"/>
    </row>
    <row r="452" spans="6:6">
      <c r="F452" s="355"/>
    </row>
    <row r="453" spans="6:6">
      <c r="F453" s="355"/>
    </row>
    <row r="454" spans="6:6">
      <c r="F454" s="355"/>
    </row>
    <row r="455" spans="6:6">
      <c r="F455" s="355"/>
    </row>
    <row r="456" spans="6:6">
      <c r="F456" s="355"/>
    </row>
    <row r="457" spans="6:6">
      <c r="F457" s="355"/>
    </row>
    <row r="458" spans="6:6">
      <c r="F458" s="355"/>
    </row>
    <row r="459" spans="6:6">
      <c r="F459" s="355"/>
    </row>
    <row r="460" spans="6:6">
      <c r="F460" s="355"/>
    </row>
    <row r="461" spans="6:6">
      <c r="F461" s="355"/>
    </row>
    <row r="462" spans="6:6">
      <c r="F462" s="355"/>
    </row>
    <row r="463" spans="6:6">
      <c r="F463" s="355"/>
    </row>
    <row r="464" spans="6:6">
      <c r="F464" s="355"/>
    </row>
    <row r="465" spans="6:6">
      <c r="F465" s="355"/>
    </row>
    <row r="466" spans="6:6">
      <c r="F466" s="355"/>
    </row>
    <row r="467" spans="6:6">
      <c r="F467" s="355"/>
    </row>
    <row r="468" spans="6:6">
      <c r="F468" s="355"/>
    </row>
    <row r="469" spans="6:6">
      <c r="F469" s="355"/>
    </row>
    <row r="470" spans="6:6">
      <c r="F470" s="355"/>
    </row>
    <row r="471" spans="6:6">
      <c r="F471" s="355"/>
    </row>
    <row r="472" spans="6:6">
      <c r="F472" s="355"/>
    </row>
    <row r="473" spans="6:6">
      <c r="F473" s="355"/>
    </row>
    <row r="474" spans="6:6">
      <c r="F474" s="355"/>
    </row>
    <row r="475" spans="6:6">
      <c r="F475" s="355"/>
    </row>
    <row r="476" spans="6:6">
      <c r="F476" s="355"/>
    </row>
    <row r="477" spans="6:6">
      <c r="F477" s="355"/>
    </row>
    <row r="478" spans="6:6">
      <c r="F478" s="355"/>
    </row>
    <row r="479" spans="6:6">
      <c r="F479" s="355"/>
    </row>
    <row r="480" spans="6:6">
      <c r="F480" s="355"/>
    </row>
    <row r="481" spans="6:6">
      <c r="F481" s="355"/>
    </row>
    <row r="482" spans="6:6">
      <c r="F482" s="355"/>
    </row>
    <row r="483" spans="6:6">
      <c r="F483" s="355"/>
    </row>
    <row r="484" spans="6:6">
      <c r="F484" s="355"/>
    </row>
    <row r="485" spans="6:6">
      <c r="F485" s="355"/>
    </row>
    <row r="486" spans="6:6">
      <c r="F486" s="355"/>
    </row>
    <row r="487" spans="6:6">
      <c r="F487" s="355"/>
    </row>
    <row r="488" spans="6:6">
      <c r="F488" s="355"/>
    </row>
    <row r="489" spans="6:6">
      <c r="F489" s="355"/>
    </row>
    <row r="490" spans="6:6">
      <c r="F490" s="355"/>
    </row>
    <row r="491" spans="6:6">
      <c r="F491" s="355"/>
    </row>
    <row r="492" spans="6:6">
      <c r="F492" s="355"/>
    </row>
    <row r="493" spans="6:6">
      <c r="F493" s="355"/>
    </row>
    <row r="494" spans="6:6">
      <c r="F494" s="355"/>
    </row>
    <row r="495" spans="6:6">
      <c r="F495" s="355"/>
    </row>
    <row r="496" spans="6:6">
      <c r="F496" s="355"/>
    </row>
    <row r="497" spans="6:6">
      <c r="F497" s="355"/>
    </row>
    <row r="498" spans="6:6">
      <c r="F498" s="355"/>
    </row>
    <row r="499" spans="6:6">
      <c r="F499" s="355"/>
    </row>
    <row r="500" spans="6:6">
      <c r="F500" s="355"/>
    </row>
    <row r="501" spans="6:6">
      <c r="F501" s="355"/>
    </row>
    <row r="502" spans="6:6">
      <c r="F502" s="355"/>
    </row>
    <row r="503" spans="6:6">
      <c r="F503" s="355"/>
    </row>
    <row r="504" spans="6:6">
      <c r="F504" s="355"/>
    </row>
    <row r="505" spans="6:6">
      <c r="F505" s="355"/>
    </row>
    <row r="506" spans="6:6">
      <c r="F506" s="355"/>
    </row>
    <row r="507" spans="6:6">
      <c r="F507" s="355"/>
    </row>
    <row r="508" spans="6:6">
      <c r="F508" s="355"/>
    </row>
    <row r="509" spans="6:6">
      <c r="F509" s="355"/>
    </row>
    <row r="510" spans="6:6">
      <c r="F510" s="355"/>
    </row>
    <row r="511" spans="6:6">
      <c r="F511" s="355"/>
    </row>
    <row r="512" spans="6:6">
      <c r="F512" s="355"/>
    </row>
    <row r="513" spans="6:6">
      <c r="F513" s="355"/>
    </row>
    <row r="514" spans="6:6">
      <c r="F514" s="355"/>
    </row>
    <row r="515" spans="6:6">
      <c r="F515" s="355"/>
    </row>
    <row r="516" spans="6:6">
      <c r="F516" s="355"/>
    </row>
    <row r="517" spans="6:6">
      <c r="F517" s="355"/>
    </row>
    <row r="518" spans="6:6">
      <c r="F518" s="355"/>
    </row>
    <row r="519" spans="6:6">
      <c r="F519" s="355"/>
    </row>
    <row r="520" spans="6:6">
      <c r="F520" s="355"/>
    </row>
    <row r="521" spans="6:6">
      <c r="F521" s="355"/>
    </row>
    <row r="522" spans="6:6">
      <c r="F522" s="355"/>
    </row>
    <row r="523" spans="6:6">
      <c r="F523" s="355"/>
    </row>
    <row r="524" spans="6:6">
      <c r="F524" s="355"/>
    </row>
    <row r="525" spans="6:6">
      <c r="F525" s="355"/>
    </row>
    <row r="526" spans="6:6">
      <c r="F526" s="355"/>
    </row>
    <row r="527" spans="6:6">
      <c r="F527" s="355"/>
    </row>
    <row r="528" spans="6:6">
      <c r="F528" s="355"/>
    </row>
    <row r="529" spans="6:6">
      <c r="F529" s="355"/>
    </row>
    <row r="530" spans="6:6">
      <c r="F530" s="355"/>
    </row>
    <row r="531" spans="6:6">
      <c r="F531" s="355"/>
    </row>
    <row r="532" spans="6:6">
      <c r="F532" s="355"/>
    </row>
    <row r="533" spans="6:6">
      <c r="F533" s="355"/>
    </row>
    <row r="534" spans="6:6">
      <c r="F534" s="355"/>
    </row>
    <row r="535" spans="6:6">
      <c r="F535" s="355"/>
    </row>
    <row r="536" spans="6:6">
      <c r="F536" s="355"/>
    </row>
    <row r="537" spans="6:6">
      <c r="F537" s="355"/>
    </row>
    <row r="538" spans="6:6">
      <c r="F538" s="355"/>
    </row>
    <row r="539" spans="6:6">
      <c r="F539" s="355"/>
    </row>
    <row r="540" spans="6:6">
      <c r="F540" s="355"/>
    </row>
    <row r="541" spans="6:6">
      <c r="F541" s="355"/>
    </row>
    <row r="542" spans="6:6">
      <c r="F542" s="355"/>
    </row>
    <row r="543" spans="6:6">
      <c r="F543" s="355"/>
    </row>
    <row r="544" spans="6:6">
      <c r="F544" s="355"/>
    </row>
    <row r="545" spans="6:6">
      <c r="F545" s="355"/>
    </row>
    <row r="546" spans="6:6">
      <c r="F546" s="355"/>
    </row>
    <row r="547" spans="6:6">
      <c r="F547" s="355"/>
    </row>
    <row r="548" spans="6:6">
      <c r="F548" s="355"/>
    </row>
    <row r="549" spans="6:6">
      <c r="F549" s="355"/>
    </row>
    <row r="550" spans="6:6">
      <c r="F550" s="355"/>
    </row>
    <row r="551" spans="6:6">
      <c r="F551" s="355"/>
    </row>
    <row r="552" spans="6:6">
      <c r="F552" s="355"/>
    </row>
    <row r="553" spans="6:6">
      <c r="F553" s="355"/>
    </row>
    <row r="554" spans="6:6">
      <c r="F554" s="355"/>
    </row>
    <row r="555" spans="6:6">
      <c r="F555" s="355"/>
    </row>
    <row r="556" spans="6:6">
      <c r="F556" s="355"/>
    </row>
    <row r="557" spans="6:6">
      <c r="F557" s="355"/>
    </row>
    <row r="558" spans="6:6">
      <c r="F558" s="355"/>
    </row>
    <row r="559" spans="6:6">
      <c r="F559" s="355"/>
    </row>
    <row r="560" spans="6:6">
      <c r="F560" s="355"/>
    </row>
    <row r="561" spans="6:6">
      <c r="F561" s="355"/>
    </row>
    <row r="562" spans="6:6">
      <c r="F562" s="355"/>
    </row>
    <row r="563" spans="6:6">
      <c r="F563" s="355"/>
    </row>
    <row r="564" spans="6:6">
      <c r="F564" s="355"/>
    </row>
    <row r="565" spans="6:6">
      <c r="F565" s="355"/>
    </row>
    <row r="566" spans="6:6">
      <c r="F566" s="355"/>
    </row>
    <row r="567" spans="6:6">
      <c r="F567" s="355"/>
    </row>
    <row r="568" spans="6:6">
      <c r="F568" s="355"/>
    </row>
    <row r="569" spans="6:6">
      <c r="F569" s="355"/>
    </row>
    <row r="570" spans="6:6">
      <c r="F570" s="355"/>
    </row>
    <row r="571" spans="6:6">
      <c r="F571" s="355"/>
    </row>
    <row r="572" spans="6:6">
      <c r="F572" s="355"/>
    </row>
    <row r="573" spans="6:6">
      <c r="F573" s="355"/>
    </row>
    <row r="574" spans="6:6">
      <c r="F574" s="355"/>
    </row>
    <row r="575" spans="6:6">
      <c r="F575" s="355"/>
    </row>
    <row r="576" spans="6:6">
      <c r="F576" s="355"/>
    </row>
    <row r="577" spans="6:6">
      <c r="F577" s="355"/>
    </row>
    <row r="578" spans="6:6">
      <c r="F578" s="355"/>
    </row>
    <row r="579" spans="6:6">
      <c r="F579" s="355"/>
    </row>
    <row r="580" spans="6:6">
      <c r="F580" s="355"/>
    </row>
    <row r="581" spans="6:6">
      <c r="F581" s="355"/>
    </row>
    <row r="582" spans="6:6">
      <c r="F582" s="355"/>
    </row>
    <row r="583" spans="6:6">
      <c r="F583" s="355"/>
    </row>
    <row r="584" spans="6:6">
      <c r="F584" s="355"/>
    </row>
    <row r="585" spans="6:6">
      <c r="F585" s="355"/>
    </row>
    <row r="586" spans="6:6">
      <c r="F586" s="355"/>
    </row>
    <row r="587" spans="6:6">
      <c r="F587" s="355"/>
    </row>
    <row r="588" spans="6:6">
      <c r="F588" s="355"/>
    </row>
    <row r="589" spans="6:6">
      <c r="F589" s="355"/>
    </row>
    <row r="590" spans="6:6">
      <c r="F590" s="355"/>
    </row>
    <row r="591" spans="6:6">
      <c r="F591" s="355"/>
    </row>
    <row r="592" spans="6:6">
      <c r="F592" s="355"/>
    </row>
    <row r="593" spans="6:6">
      <c r="F593" s="355"/>
    </row>
    <row r="594" spans="6:6">
      <c r="F594" s="355"/>
    </row>
    <row r="595" spans="6:6">
      <c r="F595" s="355"/>
    </row>
    <row r="596" spans="6:6">
      <c r="F596" s="355"/>
    </row>
    <row r="597" spans="6:6">
      <c r="F597" s="355"/>
    </row>
    <row r="598" spans="6:6">
      <c r="F598" s="355"/>
    </row>
    <row r="599" spans="6:6">
      <c r="F599" s="355"/>
    </row>
    <row r="600" spans="6:6">
      <c r="F600" s="355"/>
    </row>
    <row r="601" spans="6:6">
      <c r="F601" s="355"/>
    </row>
    <row r="602" spans="6:6">
      <c r="F602" s="355"/>
    </row>
    <row r="603" spans="6:6">
      <c r="F603" s="355"/>
    </row>
    <row r="604" spans="6:6">
      <c r="F604" s="355"/>
    </row>
    <row r="605" spans="6:6">
      <c r="F605" s="355"/>
    </row>
    <row r="606" spans="6:6">
      <c r="F606" s="355"/>
    </row>
    <row r="607" spans="6:6">
      <c r="F607" s="355"/>
    </row>
    <row r="608" spans="6:6">
      <c r="F608" s="355"/>
    </row>
    <row r="609" spans="6:6">
      <c r="F609" s="355"/>
    </row>
    <row r="610" spans="6:6">
      <c r="F610" s="355"/>
    </row>
    <row r="611" spans="6:6">
      <c r="F611" s="355"/>
    </row>
    <row r="612" spans="6:6">
      <c r="F612" s="355"/>
    </row>
    <row r="613" spans="6:6">
      <c r="F613" s="355"/>
    </row>
    <row r="614" spans="6:6">
      <c r="F614" s="355"/>
    </row>
    <row r="615" spans="6:6">
      <c r="F615" s="355"/>
    </row>
    <row r="616" spans="6:6">
      <c r="F616" s="355"/>
    </row>
    <row r="617" spans="6:6">
      <c r="F617" s="355"/>
    </row>
    <row r="618" spans="6:6">
      <c r="F618" s="355"/>
    </row>
    <row r="619" spans="6:6">
      <c r="F619" s="355"/>
    </row>
    <row r="620" spans="6:6">
      <c r="F620" s="355"/>
    </row>
    <row r="621" spans="6:6">
      <c r="F621" s="355"/>
    </row>
    <row r="622" spans="6:6">
      <c r="F622" s="355"/>
    </row>
    <row r="623" spans="6:6">
      <c r="F623" s="355"/>
    </row>
    <row r="624" spans="6:6">
      <c r="F624" s="355"/>
    </row>
    <row r="625" spans="6:6">
      <c r="F625" s="355"/>
    </row>
    <row r="626" spans="6:6">
      <c r="F626" s="355"/>
    </row>
    <row r="627" spans="6:6">
      <c r="F627" s="355"/>
    </row>
    <row r="628" spans="6:6">
      <c r="F628" s="355"/>
    </row>
    <row r="629" spans="6:6">
      <c r="F629" s="355"/>
    </row>
    <row r="630" spans="6:6">
      <c r="F630" s="355"/>
    </row>
    <row r="631" spans="6:6">
      <c r="F631" s="355"/>
    </row>
    <row r="632" spans="6:6">
      <c r="F632" s="355"/>
    </row>
    <row r="633" spans="6:6">
      <c r="F633" s="355"/>
    </row>
    <row r="634" spans="6:6">
      <c r="F634" s="355"/>
    </row>
    <row r="635" spans="6:6">
      <c r="F635" s="355"/>
    </row>
    <row r="636" spans="6:6">
      <c r="F636" s="355"/>
    </row>
    <row r="637" spans="6:6">
      <c r="F637" s="355"/>
    </row>
    <row r="638" spans="6:6">
      <c r="F638" s="355"/>
    </row>
    <row r="639" spans="6:6">
      <c r="F639" s="355"/>
    </row>
    <row r="640" spans="6:6">
      <c r="F640" s="355"/>
    </row>
    <row r="641" spans="6:6">
      <c r="F641" s="355"/>
    </row>
    <row r="642" spans="6:6">
      <c r="F642" s="355"/>
    </row>
    <row r="643" spans="6:6">
      <c r="F643" s="355"/>
    </row>
    <row r="644" spans="6:6">
      <c r="F644" s="355"/>
    </row>
    <row r="645" spans="6:6">
      <c r="F645" s="355"/>
    </row>
    <row r="646" spans="6:6">
      <c r="F646" s="355"/>
    </row>
    <row r="647" spans="6:6">
      <c r="F647" s="355"/>
    </row>
    <row r="648" spans="6:6">
      <c r="F648" s="355"/>
    </row>
    <row r="649" spans="6:6">
      <c r="F649" s="355"/>
    </row>
    <row r="650" spans="6:6">
      <c r="F650" s="355"/>
    </row>
    <row r="651" spans="6:6">
      <c r="F651" s="355"/>
    </row>
    <row r="652" spans="6:6">
      <c r="F652" s="355"/>
    </row>
    <row r="653" spans="6:6">
      <c r="F653" s="355"/>
    </row>
    <row r="654" spans="6:6">
      <c r="F654" s="355"/>
    </row>
    <row r="655" spans="6:6">
      <c r="F655" s="355"/>
    </row>
    <row r="656" spans="6:6">
      <c r="F656" s="355"/>
    </row>
    <row r="657" spans="6:6">
      <c r="F657" s="355"/>
    </row>
    <row r="658" spans="6:6">
      <c r="F658" s="355"/>
    </row>
    <row r="659" spans="6:6">
      <c r="F659" s="355"/>
    </row>
    <row r="660" spans="6:6">
      <c r="F660" s="355"/>
    </row>
    <row r="661" spans="6:6">
      <c r="F661" s="355"/>
    </row>
    <row r="662" spans="6:6">
      <c r="F662" s="355"/>
    </row>
    <row r="663" spans="6:6">
      <c r="F663" s="355"/>
    </row>
    <row r="664" spans="6:6">
      <c r="F664" s="355"/>
    </row>
    <row r="665" spans="6:6">
      <c r="F665" s="355"/>
    </row>
    <row r="666" spans="6:6">
      <c r="F666" s="355"/>
    </row>
    <row r="667" spans="6:6">
      <c r="F667" s="355"/>
    </row>
    <row r="668" spans="6:6">
      <c r="F668" s="355"/>
    </row>
    <row r="669" spans="6:6">
      <c r="F669" s="355"/>
    </row>
    <row r="670" spans="6:6">
      <c r="F670" s="355"/>
    </row>
    <row r="671" spans="6:6">
      <c r="F671" s="355"/>
    </row>
    <row r="672" spans="6:6">
      <c r="F672" s="355"/>
    </row>
    <row r="673" spans="6:6">
      <c r="F673" s="355"/>
    </row>
    <row r="674" spans="6:6">
      <c r="F674" s="355"/>
    </row>
    <row r="675" spans="6:6">
      <c r="F675" s="355"/>
    </row>
    <row r="676" spans="6:6">
      <c r="F676" s="355"/>
    </row>
    <row r="677" spans="6:6">
      <c r="F677" s="355"/>
    </row>
    <row r="678" spans="6:6">
      <c r="F678" s="355"/>
    </row>
    <row r="679" spans="6:6">
      <c r="F679" s="355"/>
    </row>
    <row r="680" spans="6:6">
      <c r="F680" s="355"/>
    </row>
    <row r="681" spans="6:6">
      <c r="F681" s="355"/>
    </row>
    <row r="682" spans="6:6">
      <c r="F682" s="355"/>
    </row>
    <row r="683" spans="6:6">
      <c r="F683" s="355"/>
    </row>
    <row r="684" spans="6:6">
      <c r="F684" s="355"/>
    </row>
    <row r="685" spans="6:6">
      <c r="F685" s="355"/>
    </row>
    <row r="686" spans="6:6">
      <c r="F686" s="355"/>
    </row>
    <row r="687" spans="6:6">
      <c r="F687" s="355"/>
    </row>
    <row r="688" spans="6:6">
      <c r="F688" s="355"/>
    </row>
    <row r="689" spans="6:6">
      <c r="F689" s="355"/>
    </row>
    <row r="690" spans="6:6">
      <c r="F690" s="355"/>
    </row>
    <row r="691" spans="6:6">
      <c r="F691" s="355"/>
    </row>
    <row r="692" spans="6:6">
      <c r="F692" s="355"/>
    </row>
    <row r="693" spans="6:6">
      <c r="F693" s="355"/>
    </row>
    <row r="694" spans="6:6">
      <c r="F694" s="355"/>
    </row>
    <row r="695" spans="6:6">
      <c r="F695" s="355"/>
    </row>
    <row r="696" spans="6:6">
      <c r="F696" s="355"/>
    </row>
    <row r="697" spans="6:6">
      <c r="F697" s="355"/>
    </row>
    <row r="698" spans="6:6">
      <c r="F698" s="355"/>
    </row>
    <row r="699" spans="6:6">
      <c r="F699" s="355"/>
    </row>
    <row r="700" spans="6:6">
      <c r="F700" s="355"/>
    </row>
    <row r="701" spans="6:6">
      <c r="F701" s="355"/>
    </row>
    <row r="702" spans="6:6">
      <c r="F702" s="355"/>
    </row>
    <row r="703" spans="6:6">
      <c r="F703" s="355"/>
    </row>
    <row r="704" spans="6:6">
      <c r="F704" s="355"/>
    </row>
    <row r="705" spans="6:6">
      <c r="F705" s="355"/>
    </row>
    <row r="706" spans="6:6">
      <c r="F706" s="355"/>
    </row>
    <row r="707" spans="6:6">
      <c r="F707" s="355"/>
    </row>
    <row r="708" spans="6:6">
      <c r="F708" s="355"/>
    </row>
    <row r="709" spans="6:6">
      <c r="F709" s="355"/>
    </row>
    <row r="710" spans="6:6">
      <c r="F710" s="355"/>
    </row>
    <row r="711" spans="6:6">
      <c r="F711" s="355"/>
    </row>
    <row r="712" spans="6:6">
      <c r="F712" s="355"/>
    </row>
    <row r="713" spans="6:6">
      <c r="F713" s="355"/>
    </row>
    <row r="714" spans="6:6">
      <c r="F714" s="355"/>
    </row>
    <row r="715" spans="6:6">
      <c r="F715" s="355"/>
    </row>
    <row r="716" spans="6:6">
      <c r="F716" s="355"/>
    </row>
    <row r="717" spans="6:6">
      <c r="F717" s="355"/>
    </row>
    <row r="718" spans="6:6">
      <c r="F718" s="355"/>
    </row>
    <row r="719" spans="6:6">
      <c r="F719" s="355"/>
    </row>
    <row r="720" spans="6:6">
      <c r="F720" s="355"/>
    </row>
    <row r="721" spans="6:6">
      <c r="F721" s="355"/>
    </row>
    <row r="722" spans="6:6">
      <c r="F722" s="355"/>
    </row>
    <row r="723" spans="6:6">
      <c r="F723" s="355"/>
    </row>
    <row r="724" spans="6:6">
      <c r="F724" s="355"/>
    </row>
    <row r="725" spans="6:6">
      <c r="F725" s="355"/>
    </row>
    <row r="726" spans="6:6">
      <c r="F726" s="355"/>
    </row>
    <row r="727" spans="6:6">
      <c r="F727" s="355"/>
    </row>
    <row r="728" spans="6:6">
      <c r="F728" s="355"/>
    </row>
    <row r="729" spans="6:6">
      <c r="F729" s="355"/>
    </row>
    <row r="730" spans="6:6">
      <c r="F730" s="355"/>
    </row>
    <row r="731" spans="6:6">
      <c r="F731" s="355"/>
    </row>
    <row r="732" spans="6:6">
      <c r="F732" s="355"/>
    </row>
    <row r="733" spans="6:6">
      <c r="F733" s="355"/>
    </row>
    <row r="734" spans="6:6">
      <c r="F734" s="355"/>
    </row>
    <row r="735" spans="6:6">
      <c r="F735" s="355"/>
    </row>
    <row r="736" spans="6:6">
      <c r="F736" s="355"/>
    </row>
    <row r="737" spans="6:6">
      <c r="F737" s="355"/>
    </row>
    <row r="738" spans="6:6">
      <c r="F738" s="355"/>
    </row>
    <row r="739" spans="6:6">
      <c r="F739" s="355"/>
    </row>
    <row r="740" spans="6:6">
      <c r="F740" s="355"/>
    </row>
    <row r="741" spans="6:6">
      <c r="F741" s="355"/>
    </row>
    <row r="742" spans="6:6">
      <c r="F742" s="355"/>
    </row>
    <row r="743" spans="6:6">
      <c r="F743" s="355"/>
    </row>
    <row r="744" spans="6:6">
      <c r="F744" s="355"/>
    </row>
    <row r="745" spans="6:6">
      <c r="F745" s="355"/>
    </row>
    <row r="746" spans="6:6">
      <c r="F746" s="355"/>
    </row>
    <row r="747" spans="6:6">
      <c r="F747" s="355"/>
    </row>
    <row r="748" spans="6:6">
      <c r="F748" s="355"/>
    </row>
    <row r="749" spans="6:6">
      <c r="F749" s="355"/>
    </row>
    <row r="750" spans="6:6">
      <c r="F750" s="355"/>
    </row>
    <row r="751" spans="6:6">
      <c r="F751" s="355"/>
    </row>
    <row r="752" spans="6:6">
      <c r="F752" s="355"/>
    </row>
    <row r="753" spans="6:6">
      <c r="F753" s="355"/>
    </row>
    <row r="754" spans="6:6">
      <c r="F754" s="355"/>
    </row>
    <row r="755" spans="6:6">
      <c r="F755" s="355"/>
    </row>
    <row r="756" spans="6:6">
      <c r="F756" s="355"/>
    </row>
    <row r="757" spans="6:6">
      <c r="F757" s="355"/>
    </row>
    <row r="758" spans="6:6">
      <c r="F758" s="355"/>
    </row>
    <row r="759" spans="6:6">
      <c r="F759" s="355"/>
    </row>
    <row r="760" spans="6:6">
      <c r="F760" s="355"/>
    </row>
    <row r="761" spans="6:6">
      <c r="F761" s="355"/>
    </row>
    <row r="762" spans="6:6">
      <c r="F762" s="355"/>
    </row>
    <row r="763" spans="6:6">
      <c r="F763" s="355"/>
    </row>
    <row r="764" spans="6:6">
      <c r="F764" s="355"/>
    </row>
    <row r="765" spans="6:6">
      <c r="F765" s="355"/>
    </row>
    <row r="766" spans="6:6">
      <c r="F766" s="355"/>
    </row>
    <row r="767" spans="6:6">
      <c r="F767" s="355"/>
    </row>
    <row r="768" spans="6:6">
      <c r="F768" s="355"/>
    </row>
    <row r="769" spans="6:6">
      <c r="F769" s="355"/>
    </row>
    <row r="770" spans="6:6">
      <c r="F770" s="355"/>
    </row>
    <row r="771" spans="6:6">
      <c r="F771" s="355"/>
    </row>
    <row r="772" spans="6:6">
      <c r="F772" s="355"/>
    </row>
    <row r="773" spans="6:6">
      <c r="F773" s="355"/>
    </row>
    <row r="774" spans="6:6">
      <c r="F774" s="355"/>
    </row>
    <row r="775" spans="6:6">
      <c r="F775" s="355"/>
    </row>
    <row r="776" spans="6:6">
      <c r="F776" s="355"/>
    </row>
    <row r="777" spans="6:6">
      <c r="F777" s="355"/>
    </row>
    <row r="778" spans="6:6">
      <c r="F778" s="355"/>
    </row>
    <row r="779" spans="6:6">
      <c r="F779" s="355"/>
    </row>
    <row r="780" spans="6:6">
      <c r="F780" s="355"/>
    </row>
    <row r="781" spans="6:6">
      <c r="F781" s="355"/>
    </row>
    <row r="782" spans="6:6">
      <c r="F782" s="355"/>
    </row>
    <row r="783" spans="6:6">
      <c r="F783" s="355"/>
    </row>
    <row r="784" spans="6:6">
      <c r="F784" s="355"/>
    </row>
    <row r="785" spans="6:6">
      <c r="F785" s="355"/>
    </row>
    <row r="786" spans="6:6">
      <c r="F786" s="355"/>
    </row>
    <row r="787" spans="6:6">
      <c r="F787" s="355"/>
    </row>
    <row r="788" spans="6:6">
      <c r="F788" s="355"/>
    </row>
    <row r="789" spans="6:6">
      <c r="F789" s="355"/>
    </row>
    <row r="790" spans="6:6">
      <c r="F790" s="355"/>
    </row>
    <row r="791" spans="6:6">
      <c r="F791" s="355"/>
    </row>
    <row r="792" spans="6:6">
      <c r="F792" s="355"/>
    </row>
    <row r="793" spans="6:6">
      <c r="F793" s="355"/>
    </row>
    <row r="794" spans="6:6">
      <c r="F794" s="355"/>
    </row>
    <row r="795" spans="6:6">
      <c r="F795" s="355"/>
    </row>
    <row r="796" spans="6:6">
      <c r="F796" s="355"/>
    </row>
    <row r="797" spans="6:6">
      <c r="F797" s="355"/>
    </row>
    <row r="798" spans="6:6">
      <c r="F798" s="355"/>
    </row>
    <row r="799" spans="6:6">
      <c r="F799" s="355"/>
    </row>
    <row r="800" spans="6:6">
      <c r="F800" s="355"/>
    </row>
    <row r="801" spans="6:6">
      <c r="F801" s="355"/>
    </row>
    <row r="802" spans="6:6">
      <c r="F802" s="355"/>
    </row>
    <row r="803" spans="6:6">
      <c r="F803" s="355"/>
    </row>
    <row r="804" spans="6:6">
      <c r="F804" s="355"/>
    </row>
    <row r="805" spans="6:6">
      <c r="F805" s="355"/>
    </row>
    <row r="806" spans="6:6">
      <c r="F806" s="355"/>
    </row>
    <row r="807" spans="6:6">
      <c r="F807" s="355"/>
    </row>
    <row r="808" spans="6:6">
      <c r="F808" s="355"/>
    </row>
    <row r="809" spans="6:6">
      <c r="F809" s="355"/>
    </row>
    <row r="810" spans="6:6">
      <c r="F810" s="355"/>
    </row>
    <row r="811" spans="6:6">
      <c r="F811" s="355"/>
    </row>
    <row r="812" spans="6:6">
      <c r="F812" s="355"/>
    </row>
    <row r="813" spans="6:6">
      <c r="F813" s="355"/>
    </row>
    <row r="814" spans="6:6">
      <c r="F814" s="355"/>
    </row>
    <row r="815" spans="6:6">
      <c r="F815" s="355"/>
    </row>
    <row r="816" spans="6:6">
      <c r="F816" s="355"/>
    </row>
    <row r="817" spans="6:6">
      <c r="F817" s="355"/>
    </row>
    <row r="818" spans="6:6">
      <c r="F818" s="355"/>
    </row>
    <row r="819" spans="6:6">
      <c r="F819" s="355"/>
    </row>
    <row r="820" spans="6:6">
      <c r="F820" s="355"/>
    </row>
    <row r="821" spans="6:6">
      <c r="F821" s="355"/>
    </row>
    <row r="822" spans="6:6">
      <c r="F822" s="355"/>
    </row>
    <row r="823" spans="6:6">
      <c r="F823" s="355"/>
    </row>
    <row r="824" spans="6:6">
      <c r="F824" s="355"/>
    </row>
    <row r="825" spans="6:6">
      <c r="F825" s="355"/>
    </row>
    <row r="826" spans="6:6">
      <c r="F826" s="355"/>
    </row>
    <row r="827" spans="6:6">
      <c r="F827" s="355"/>
    </row>
    <row r="828" spans="6:6">
      <c r="F828" s="355"/>
    </row>
    <row r="829" spans="6:6">
      <c r="F829" s="355"/>
    </row>
    <row r="830" spans="6:6">
      <c r="F830" s="355"/>
    </row>
    <row r="831" spans="6:6">
      <c r="F831" s="355"/>
    </row>
    <row r="832" spans="6:6">
      <c r="F832" s="355"/>
    </row>
    <row r="833" spans="6:6">
      <c r="F833" s="355"/>
    </row>
    <row r="834" spans="6:6">
      <c r="F834" s="355"/>
    </row>
    <row r="835" spans="6:6">
      <c r="F835" s="355"/>
    </row>
    <row r="836" spans="6:6">
      <c r="F836" s="355"/>
    </row>
    <row r="837" spans="6:6">
      <c r="F837" s="355"/>
    </row>
    <row r="838" spans="6:6">
      <c r="F838" s="355"/>
    </row>
    <row r="839" spans="6:6">
      <c r="F839" s="355"/>
    </row>
    <row r="840" spans="6:6">
      <c r="F840" s="355"/>
    </row>
    <row r="841" spans="6:6">
      <c r="F841" s="355"/>
    </row>
    <row r="842" spans="6:6">
      <c r="F842" s="355"/>
    </row>
    <row r="843" spans="6:6">
      <c r="F843" s="355"/>
    </row>
    <row r="844" spans="6:6">
      <c r="F844" s="355"/>
    </row>
    <row r="845" spans="6:6">
      <c r="F845" s="355"/>
    </row>
    <row r="846" spans="6:6">
      <c r="F846" s="355"/>
    </row>
    <row r="847" spans="6:6">
      <c r="F847" s="355"/>
    </row>
    <row r="848" spans="6:6">
      <c r="F848" s="355"/>
    </row>
    <row r="849" spans="6:6">
      <c r="F849" s="355"/>
    </row>
    <row r="850" spans="6:6">
      <c r="F850" s="355"/>
    </row>
    <row r="851" spans="6:6">
      <c r="F851" s="355"/>
    </row>
    <row r="852" spans="6:6">
      <c r="F852" s="355"/>
    </row>
    <row r="853" spans="6:6">
      <c r="F853" s="355"/>
    </row>
    <row r="854" spans="6:6">
      <c r="F854" s="355"/>
    </row>
    <row r="855" spans="6:6">
      <c r="F855" s="355"/>
    </row>
    <row r="856" spans="6:6">
      <c r="F856" s="355"/>
    </row>
    <row r="857" spans="6:6">
      <c r="F857" s="355"/>
    </row>
    <row r="858" spans="6:6">
      <c r="F858" s="355"/>
    </row>
    <row r="859" spans="6:6">
      <c r="F859" s="355"/>
    </row>
    <row r="860" spans="6:6">
      <c r="F860" s="355"/>
    </row>
    <row r="861" spans="6:6">
      <c r="F861" s="355"/>
    </row>
    <row r="862" spans="6:6">
      <c r="F862" s="355"/>
    </row>
    <row r="863" spans="6:6">
      <c r="F863" s="355"/>
    </row>
    <row r="864" spans="6:6">
      <c r="F864" s="355"/>
    </row>
    <row r="865" spans="6:6">
      <c r="F865" s="355"/>
    </row>
    <row r="866" spans="6:6">
      <c r="F866" s="355"/>
    </row>
    <row r="867" spans="6:6">
      <c r="F867" s="355"/>
    </row>
    <row r="868" spans="6:6">
      <c r="F868" s="355"/>
    </row>
    <row r="869" spans="6:6">
      <c r="F869" s="355"/>
    </row>
    <row r="870" spans="6:6">
      <c r="F870" s="355"/>
    </row>
    <row r="871" spans="6:6">
      <c r="F871" s="355"/>
    </row>
    <row r="872" spans="6:6">
      <c r="F872" s="355"/>
    </row>
    <row r="873" spans="6:6">
      <c r="F873" s="355"/>
    </row>
    <row r="874" spans="6:6">
      <c r="F874" s="355"/>
    </row>
    <row r="875" spans="6:6">
      <c r="F875" s="355"/>
    </row>
    <row r="876" spans="6:6">
      <c r="F876" s="355"/>
    </row>
    <row r="877" spans="6:6">
      <c r="F877" s="355"/>
    </row>
    <row r="878" spans="6:6">
      <c r="F878" s="355"/>
    </row>
    <row r="879" spans="6:6">
      <c r="F879" s="355"/>
    </row>
    <row r="880" spans="6:6">
      <c r="F880" s="355"/>
    </row>
    <row r="881" spans="6:6">
      <c r="F881" s="355"/>
    </row>
    <row r="882" spans="6:6">
      <c r="F882" s="355"/>
    </row>
    <row r="883" spans="6:6">
      <c r="F883" s="355"/>
    </row>
    <row r="884" spans="6:6">
      <c r="F884" s="355"/>
    </row>
    <row r="885" spans="6:6">
      <c r="F885" s="355"/>
    </row>
    <row r="886" spans="6:6">
      <c r="F886" s="355"/>
    </row>
    <row r="887" spans="6:6">
      <c r="F887" s="355"/>
    </row>
    <row r="888" spans="6:6">
      <c r="F888" s="355"/>
    </row>
    <row r="889" spans="6:6">
      <c r="F889" s="355"/>
    </row>
    <row r="890" spans="6:6">
      <c r="F890" s="355"/>
    </row>
    <row r="891" spans="6:6">
      <c r="F891" s="355"/>
    </row>
    <row r="892" spans="6:6">
      <c r="F892" s="355"/>
    </row>
    <row r="893" spans="6:6">
      <c r="F893" s="355"/>
    </row>
    <row r="894" spans="6:6">
      <c r="F894" s="355"/>
    </row>
    <row r="895" spans="6:6">
      <c r="F895" s="355"/>
    </row>
    <row r="896" spans="6:6">
      <c r="F896" s="355"/>
    </row>
    <row r="897" spans="6:6">
      <c r="F897" s="355"/>
    </row>
    <row r="898" spans="6:6">
      <c r="F898" s="355"/>
    </row>
    <row r="899" spans="6:6">
      <c r="F899" s="355"/>
    </row>
    <row r="900" spans="6:6">
      <c r="F900" s="355"/>
    </row>
    <row r="901" spans="6:6">
      <c r="F901" s="355"/>
    </row>
    <row r="902" spans="6:6">
      <c r="F902" s="355"/>
    </row>
    <row r="903" spans="6:6">
      <c r="F903" s="355"/>
    </row>
    <row r="904" spans="6:6">
      <c r="F904" s="355"/>
    </row>
    <row r="905" spans="6:6">
      <c r="F905" s="355"/>
    </row>
    <row r="906" spans="6:6">
      <c r="F906" s="355"/>
    </row>
    <row r="907" spans="6:6">
      <c r="F907" s="355"/>
    </row>
    <row r="908" spans="6:6">
      <c r="F908" s="355"/>
    </row>
    <row r="909" spans="6:6">
      <c r="F909" s="355"/>
    </row>
    <row r="910" spans="6:6">
      <c r="F910" s="355"/>
    </row>
    <row r="911" spans="6:6">
      <c r="F911" s="355"/>
    </row>
    <row r="912" spans="6:6">
      <c r="F912" s="355"/>
    </row>
    <row r="913" spans="6:6">
      <c r="F913" s="355"/>
    </row>
    <row r="914" spans="6:6">
      <c r="F914" s="355"/>
    </row>
    <row r="915" spans="6:6">
      <c r="F915" s="355"/>
    </row>
    <row r="916" spans="6:6">
      <c r="F916" s="355"/>
    </row>
    <row r="917" spans="6:6">
      <c r="F917" s="355"/>
    </row>
    <row r="918" spans="6:6">
      <c r="F918" s="355"/>
    </row>
    <row r="919" spans="6:6">
      <c r="F919" s="355"/>
    </row>
    <row r="920" spans="6:6">
      <c r="F920" s="355"/>
    </row>
    <row r="921" spans="6:6">
      <c r="F921" s="355"/>
    </row>
    <row r="922" spans="6:6">
      <c r="F922" s="355"/>
    </row>
    <row r="923" spans="6:6">
      <c r="F923" s="355"/>
    </row>
    <row r="924" spans="6:6">
      <c r="F924" s="355"/>
    </row>
    <row r="925" spans="6:6">
      <c r="F925" s="355"/>
    </row>
    <row r="926" spans="6:6">
      <c r="F926" s="355"/>
    </row>
    <row r="927" spans="6:6">
      <c r="F927" s="355"/>
    </row>
    <row r="928" spans="6:6">
      <c r="F928" s="355"/>
    </row>
    <row r="929" spans="6:6">
      <c r="F929" s="355"/>
    </row>
    <row r="930" spans="6:6">
      <c r="F930" s="355"/>
    </row>
    <row r="931" spans="6:6">
      <c r="F931" s="355"/>
    </row>
    <row r="932" spans="6:6">
      <c r="F932" s="355"/>
    </row>
    <row r="933" spans="6:6">
      <c r="F933" s="355"/>
    </row>
    <row r="934" spans="6:6">
      <c r="F934" s="355"/>
    </row>
    <row r="935" spans="6:6">
      <c r="F935" s="355"/>
    </row>
    <row r="936" spans="6:6">
      <c r="F936" s="355"/>
    </row>
    <row r="937" spans="6:6">
      <c r="F937" s="355"/>
    </row>
    <row r="938" spans="6:6">
      <c r="F938" s="355"/>
    </row>
    <row r="939" spans="6:6">
      <c r="F939" s="355"/>
    </row>
    <row r="940" spans="6:6">
      <c r="F940" s="355"/>
    </row>
    <row r="941" spans="6:6">
      <c r="F941" s="355"/>
    </row>
    <row r="942" spans="6:6">
      <c r="F942" s="355"/>
    </row>
    <row r="943" spans="6:6">
      <c r="F943" s="355"/>
    </row>
    <row r="944" spans="6:6">
      <c r="F944" s="355"/>
    </row>
    <row r="945" spans="6:6">
      <c r="F945" s="355"/>
    </row>
    <row r="946" spans="6:6">
      <c r="F946" s="355"/>
    </row>
    <row r="947" spans="6:6">
      <c r="F947" s="355"/>
    </row>
    <row r="948" spans="6:6">
      <c r="F948" s="355"/>
    </row>
    <row r="949" spans="6:6">
      <c r="F949" s="355"/>
    </row>
    <row r="950" spans="6:6">
      <c r="F950" s="355"/>
    </row>
    <row r="951" spans="6:6">
      <c r="F951" s="355"/>
    </row>
    <row r="952" spans="6:6">
      <c r="F952" s="355"/>
    </row>
    <row r="953" spans="6:6">
      <c r="F953" s="355"/>
    </row>
    <row r="954" spans="6:6">
      <c r="F954" s="355"/>
    </row>
    <row r="955" spans="6:6">
      <c r="F955" s="355"/>
    </row>
    <row r="956" spans="6:6">
      <c r="F956" s="355"/>
    </row>
    <row r="957" spans="6:6">
      <c r="F957" s="355"/>
    </row>
    <row r="958" spans="6:6">
      <c r="F958" s="355"/>
    </row>
    <row r="959" spans="6:6">
      <c r="F959" s="355"/>
    </row>
    <row r="960" spans="6:6">
      <c r="F960" s="355"/>
    </row>
    <row r="961" spans="6:6">
      <c r="F961" s="355"/>
    </row>
    <row r="962" spans="6:6">
      <c r="F962" s="355"/>
    </row>
    <row r="963" spans="6:6">
      <c r="F963" s="355"/>
    </row>
    <row r="964" spans="6:6">
      <c r="F964" s="355"/>
    </row>
    <row r="965" spans="6:6">
      <c r="F965" s="355"/>
    </row>
    <row r="966" spans="6:6">
      <c r="F966" s="355"/>
    </row>
    <row r="967" spans="6:6">
      <c r="F967" s="355"/>
    </row>
    <row r="968" spans="6:6">
      <c r="F968" s="355"/>
    </row>
    <row r="969" spans="6:6">
      <c r="F969" s="355"/>
    </row>
    <row r="970" spans="6:6">
      <c r="F970" s="355"/>
    </row>
    <row r="971" spans="6:6">
      <c r="F971" s="355"/>
    </row>
    <row r="972" spans="6:6">
      <c r="F972" s="355"/>
    </row>
    <row r="973" spans="6:6">
      <c r="F973" s="355"/>
    </row>
    <row r="974" spans="6:6">
      <c r="F974" s="355"/>
    </row>
    <row r="975" spans="6:6">
      <c r="F975" s="355"/>
    </row>
    <row r="976" spans="6:6">
      <c r="F976" s="355"/>
    </row>
    <row r="977" spans="6:6">
      <c r="F977" s="355"/>
    </row>
    <row r="978" spans="6:6">
      <c r="F978" s="355"/>
    </row>
    <row r="979" spans="6:6">
      <c r="F979" s="355"/>
    </row>
    <row r="980" spans="6:6">
      <c r="F980" s="355"/>
    </row>
    <row r="981" spans="6:6">
      <c r="F981" s="355"/>
    </row>
    <row r="982" spans="6:6">
      <c r="F982" s="355"/>
    </row>
    <row r="983" spans="6:6">
      <c r="F983" s="355"/>
    </row>
    <row r="984" spans="6:6">
      <c r="F984" s="355"/>
    </row>
    <row r="985" spans="6:6">
      <c r="F985" s="355"/>
    </row>
    <row r="986" spans="6:6">
      <c r="F986" s="355"/>
    </row>
    <row r="987" spans="6:6">
      <c r="F987" s="355"/>
    </row>
    <row r="988" spans="6:6">
      <c r="F988" s="355"/>
    </row>
    <row r="989" spans="6:6">
      <c r="F989" s="355"/>
    </row>
    <row r="990" spans="6:6">
      <c r="F990" s="355"/>
    </row>
    <row r="991" spans="6:6">
      <c r="F991" s="355"/>
    </row>
    <row r="992" spans="6:6">
      <c r="F992" s="355"/>
    </row>
    <row r="993" spans="6:6">
      <c r="F993" s="355"/>
    </row>
    <row r="994" spans="6:6">
      <c r="F994" s="355"/>
    </row>
    <row r="995" spans="6:6">
      <c r="F995" s="355"/>
    </row>
    <row r="996" spans="6:6">
      <c r="F996" s="355"/>
    </row>
    <row r="997" spans="6:6">
      <c r="F997" s="355"/>
    </row>
    <row r="998" spans="6:6">
      <c r="F998" s="355"/>
    </row>
    <row r="999" spans="6:6">
      <c r="F999" s="355"/>
    </row>
    <row r="1000" spans="6:6">
      <c r="F1000" s="355"/>
    </row>
    <row r="1001" spans="6:6">
      <c r="F1001" s="355"/>
    </row>
    <row r="1002" spans="6:6">
      <c r="F1002" s="355"/>
    </row>
    <row r="1003" spans="6:6">
      <c r="F1003" s="355"/>
    </row>
    <row r="1004" spans="6:6">
      <c r="F1004" s="355"/>
    </row>
    <row r="1005" spans="6:6">
      <c r="F1005" s="355"/>
    </row>
    <row r="1006" spans="6:6">
      <c r="F1006" s="355"/>
    </row>
    <row r="1007" spans="6:6">
      <c r="F1007" s="355"/>
    </row>
    <row r="1008" spans="6:6">
      <c r="F1008" s="355"/>
    </row>
    <row r="1009" spans="6:6">
      <c r="F1009" s="355"/>
    </row>
    <row r="1010" spans="6:6">
      <c r="F1010" s="355"/>
    </row>
    <row r="1011" spans="6:6">
      <c r="F1011" s="355"/>
    </row>
    <row r="1012" spans="6:6">
      <c r="F1012" s="355"/>
    </row>
    <row r="1013" spans="6:6">
      <c r="F1013" s="355"/>
    </row>
    <row r="1014" spans="6:6">
      <c r="F1014" s="355"/>
    </row>
    <row r="1015" spans="6:6">
      <c r="F1015" s="355"/>
    </row>
    <row r="1016" spans="6:6">
      <c r="F1016" s="355"/>
    </row>
    <row r="1017" spans="6:6">
      <c r="F1017" s="355"/>
    </row>
    <row r="1018" spans="6:6">
      <c r="F1018" s="355"/>
    </row>
    <row r="1019" spans="6:6">
      <c r="F1019" s="355"/>
    </row>
    <row r="1020" spans="6:6">
      <c r="F1020" s="355"/>
    </row>
    <row r="1021" spans="6:6">
      <c r="F1021" s="355"/>
    </row>
    <row r="1022" spans="6:6">
      <c r="F1022" s="355"/>
    </row>
    <row r="1023" spans="6:6">
      <c r="F1023" s="355"/>
    </row>
    <row r="1024" spans="6:6">
      <c r="F1024" s="355"/>
    </row>
    <row r="1025" spans="6:6">
      <c r="F1025" s="355"/>
    </row>
    <row r="1026" spans="6:6">
      <c r="F1026" s="355"/>
    </row>
    <row r="1027" spans="6:6">
      <c r="F1027" s="355"/>
    </row>
    <row r="1028" spans="6:6">
      <c r="F1028" s="355"/>
    </row>
    <row r="1029" spans="6:6">
      <c r="F1029" s="355"/>
    </row>
    <row r="1030" spans="6:6">
      <c r="F1030" s="355"/>
    </row>
    <row r="1031" spans="6:6">
      <c r="F1031" s="355"/>
    </row>
    <row r="1032" spans="6:6">
      <c r="F1032" s="355"/>
    </row>
    <row r="1033" spans="6:6">
      <c r="F1033" s="355"/>
    </row>
    <row r="1034" spans="6:6">
      <c r="F1034" s="355"/>
    </row>
    <row r="1035" spans="6:6">
      <c r="F1035" s="355"/>
    </row>
    <row r="1036" spans="6:6">
      <c r="F1036" s="355"/>
    </row>
    <row r="1037" spans="6:6">
      <c r="F1037" s="355"/>
    </row>
    <row r="1038" spans="6:6">
      <c r="F1038" s="355"/>
    </row>
    <row r="1039" spans="6:6">
      <c r="F1039" s="355"/>
    </row>
    <row r="1040" spans="6:6">
      <c r="F1040" s="355"/>
    </row>
    <row r="1041" spans="6:6">
      <c r="F1041" s="355"/>
    </row>
    <row r="1042" spans="6:6">
      <c r="F1042" s="355"/>
    </row>
    <row r="1043" spans="6:6">
      <c r="F1043" s="355"/>
    </row>
    <row r="1044" spans="6:6">
      <c r="F1044" s="355"/>
    </row>
    <row r="1045" spans="6:6">
      <c r="F1045" s="355"/>
    </row>
    <row r="1046" spans="6:6">
      <c r="F1046" s="355"/>
    </row>
    <row r="1047" spans="6:6">
      <c r="F1047" s="355"/>
    </row>
    <row r="1048" spans="6:6">
      <c r="F1048" s="355"/>
    </row>
    <row r="1049" spans="6:6">
      <c r="F1049" s="355"/>
    </row>
    <row r="1050" spans="6:6">
      <c r="F1050" s="355"/>
    </row>
    <row r="1051" spans="6:6">
      <c r="F1051" s="355"/>
    </row>
    <row r="1052" spans="6:6">
      <c r="F1052" s="355"/>
    </row>
    <row r="1053" spans="6:6">
      <c r="F1053" s="355"/>
    </row>
    <row r="1054" spans="6:6">
      <c r="F1054" s="355"/>
    </row>
    <row r="1055" spans="6:6">
      <c r="F1055" s="355"/>
    </row>
    <row r="1056" spans="6:6">
      <c r="F1056" s="355"/>
    </row>
    <row r="1057" spans="6:6">
      <c r="F1057" s="355"/>
    </row>
    <row r="1058" spans="6:6">
      <c r="F1058" s="355"/>
    </row>
    <row r="1059" spans="6:6">
      <c r="F1059" s="355"/>
    </row>
    <row r="1060" spans="6:6">
      <c r="F1060" s="355"/>
    </row>
    <row r="1061" spans="6:6">
      <c r="F1061" s="355"/>
    </row>
    <row r="1062" spans="6:6">
      <c r="F1062" s="355"/>
    </row>
    <row r="1063" spans="6:6">
      <c r="F1063" s="355"/>
    </row>
    <row r="1064" spans="6:6">
      <c r="F1064" s="355"/>
    </row>
    <row r="1065" spans="6:6">
      <c r="F1065" s="355"/>
    </row>
    <row r="1066" spans="6:6">
      <c r="F1066" s="355"/>
    </row>
    <row r="1067" spans="6:6">
      <c r="F1067" s="355"/>
    </row>
    <row r="1068" spans="6:6">
      <c r="F1068" s="355"/>
    </row>
    <row r="1069" spans="6:6">
      <c r="F1069" s="355"/>
    </row>
    <row r="1070" spans="6:6">
      <c r="F1070" s="355"/>
    </row>
    <row r="1071" spans="6:6">
      <c r="F1071" s="355"/>
    </row>
    <row r="1072" spans="6:6">
      <c r="F1072" s="355"/>
    </row>
    <row r="1073" spans="6:6">
      <c r="F1073" s="355"/>
    </row>
    <row r="1074" spans="6:6">
      <c r="F1074" s="355"/>
    </row>
    <row r="1075" spans="6:6">
      <c r="F1075" s="355"/>
    </row>
    <row r="1076" spans="6:6">
      <c r="F1076" s="355"/>
    </row>
    <row r="1077" spans="6:6">
      <c r="F1077" s="355"/>
    </row>
    <row r="1078" spans="6:6">
      <c r="F1078" s="355"/>
    </row>
    <row r="1079" spans="6:6">
      <c r="F1079" s="355"/>
    </row>
    <row r="1080" spans="6:6">
      <c r="F1080" s="355"/>
    </row>
    <row r="1081" spans="6:6">
      <c r="F1081" s="355"/>
    </row>
    <row r="1082" spans="6:6">
      <c r="F1082" s="355"/>
    </row>
    <row r="1083" spans="6:6">
      <c r="F1083" s="355"/>
    </row>
    <row r="1084" spans="6:6">
      <c r="F1084" s="355"/>
    </row>
    <row r="1085" spans="6:6">
      <c r="F1085" s="355"/>
    </row>
    <row r="1086" spans="6:6">
      <c r="F1086" s="355"/>
    </row>
    <row r="1087" spans="6:6">
      <c r="F1087" s="355"/>
    </row>
    <row r="1088" spans="6:6">
      <c r="F1088" s="355"/>
    </row>
    <row r="1089" spans="6:6">
      <c r="F1089" s="355"/>
    </row>
    <row r="1090" spans="6:6">
      <c r="F1090" s="355"/>
    </row>
    <row r="1091" spans="6:6">
      <c r="F1091" s="355"/>
    </row>
    <row r="1092" spans="6:6">
      <c r="F1092" s="355"/>
    </row>
    <row r="1093" spans="6:6">
      <c r="F1093" s="355"/>
    </row>
    <row r="1094" spans="6:6">
      <c r="F1094" s="355"/>
    </row>
    <row r="1095" spans="6:6">
      <c r="F1095" s="355"/>
    </row>
    <row r="1096" spans="6:6">
      <c r="F1096" s="355"/>
    </row>
    <row r="1097" spans="6:6">
      <c r="F1097" s="355"/>
    </row>
    <row r="1098" spans="6:6">
      <c r="F1098" s="355"/>
    </row>
    <row r="1099" spans="6:6">
      <c r="F1099" s="355"/>
    </row>
    <row r="1100" spans="6:6">
      <c r="F1100" s="355"/>
    </row>
    <row r="1101" spans="6:6">
      <c r="F1101" s="355"/>
    </row>
    <row r="1102" spans="6:6">
      <c r="F1102" s="355"/>
    </row>
    <row r="1103" spans="6:6">
      <c r="F1103" s="355"/>
    </row>
    <row r="1104" spans="6:6">
      <c r="F1104" s="355"/>
    </row>
    <row r="1105" spans="6:6">
      <c r="F1105" s="355"/>
    </row>
    <row r="1106" spans="6:6">
      <c r="F1106" s="355"/>
    </row>
    <row r="1107" spans="6:6">
      <c r="F1107" s="355"/>
    </row>
    <row r="1108" spans="6:6">
      <c r="F1108" s="355"/>
    </row>
    <row r="1109" spans="6:6">
      <c r="F1109" s="355"/>
    </row>
    <row r="1110" spans="6:6">
      <c r="F1110" s="355"/>
    </row>
    <row r="1111" spans="6:6">
      <c r="F1111" s="355"/>
    </row>
    <row r="1112" spans="6:6">
      <c r="F1112" s="355"/>
    </row>
    <row r="1113" spans="6:6">
      <c r="F1113" s="355"/>
    </row>
    <row r="1114" spans="6:6">
      <c r="F1114" s="355"/>
    </row>
    <row r="1115" spans="6:6">
      <c r="F1115" s="355"/>
    </row>
    <row r="1116" spans="6:6">
      <c r="F1116" s="355"/>
    </row>
    <row r="1117" spans="6:6">
      <c r="F1117" s="355"/>
    </row>
    <row r="1118" spans="6:6">
      <c r="F1118" s="355"/>
    </row>
    <row r="1119" spans="6:6">
      <c r="F1119" s="355"/>
    </row>
    <row r="1120" spans="6:6">
      <c r="F1120" s="355"/>
    </row>
    <row r="1121" spans="6:6">
      <c r="F1121" s="355"/>
    </row>
    <row r="1122" spans="6:6">
      <c r="F1122" s="355"/>
    </row>
    <row r="1123" spans="6:6">
      <c r="F1123" s="355"/>
    </row>
    <row r="1124" spans="6:6">
      <c r="F1124" s="355"/>
    </row>
    <row r="1125" spans="6:6">
      <c r="F1125" s="355"/>
    </row>
    <row r="1126" spans="6:6">
      <c r="F1126" s="355"/>
    </row>
    <row r="1127" spans="6:6">
      <c r="F1127" s="355"/>
    </row>
    <row r="1128" spans="6:6">
      <c r="F1128" s="355"/>
    </row>
    <row r="1129" spans="6:6">
      <c r="F1129" s="355"/>
    </row>
    <row r="1130" spans="6:6">
      <c r="F1130" s="355"/>
    </row>
    <row r="1131" spans="6:6">
      <c r="F1131" s="355"/>
    </row>
    <row r="1132" spans="6:6">
      <c r="F1132" s="355"/>
    </row>
    <row r="1133" spans="6:6">
      <c r="F1133" s="355"/>
    </row>
    <row r="1134" spans="6:6">
      <c r="F1134" s="355"/>
    </row>
    <row r="1135" spans="6:6">
      <c r="F1135" s="355"/>
    </row>
    <row r="1136" spans="6:6">
      <c r="F1136" s="355"/>
    </row>
    <row r="1137" spans="6:6">
      <c r="F1137" s="355"/>
    </row>
    <row r="1138" spans="6:6">
      <c r="F1138" s="355"/>
    </row>
    <row r="1139" spans="6:6">
      <c r="F1139" s="355"/>
    </row>
    <row r="1140" spans="6:6">
      <c r="F1140" s="355"/>
    </row>
    <row r="1141" spans="6:6">
      <c r="F1141" s="355"/>
    </row>
    <row r="1142" spans="6:6">
      <c r="F1142" s="355"/>
    </row>
    <row r="1143" spans="6:6">
      <c r="F1143" s="355"/>
    </row>
    <row r="1144" spans="6:6">
      <c r="F1144" s="355"/>
    </row>
    <row r="1145" spans="6:6">
      <c r="F1145" s="355"/>
    </row>
    <row r="1146" spans="6:6">
      <c r="F1146" s="355"/>
    </row>
    <row r="1147" spans="6:6">
      <c r="F1147" s="355"/>
    </row>
    <row r="1148" spans="6:6">
      <c r="F1148" s="355"/>
    </row>
    <row r="1149" spans="6:6">
      <c r="F1149" s="355"/>
    </row>
    <row r="1150" spans="6:6">
      <c r="F1150" s="355"/>
    </row>
    <row r="1151" spans="6:6">
      <c r="F1151" s="355"/>
    </row>
    <row r="1152" spans="6:6">
      <c r="F1152" s="355"/>
    </row>
    <row r="1153" spans="6:6">
      <c r="F1153" s="355"/>
    </row>
    <row r="1154" spans="6:6">
      <c r="F1154" s="355"/>
    </row>
    <row r="1155" spans="6:6">
      <c r="F1155" s="355"/>
    </row>
    <row r="1156" spans="6:6">
      <c r="F1156" s="355"/>
    </row>
    <row r="1157" spans="6:6">
      <c r="F1157" s="355"/>
    </row>
    <row r="1158" spans="6:6">
      <c r="F1158" s="355"/>
    </row>
    <row r="1159" spans="6:6">
      <c r="F1159" s="355"/>
    </row>
    <row r="1160" spans="6:6">
      <c r="F1160" s="355"/>
    </row>
    <row r="1161" spans="6:6">
      <c r="F1161" s="355"/>
    </row>
    <row r="1162" spans="6:6">
      <c r="F1162" s="355"/>
    </row>
    <row r="1163" spans="6:6">
      <c r="F1163" s="355"/>
    </row>
    <row r="1164" spans="6:6">
      <c r="F1164" s="355"/>
    </row>
    <row r="1165" spans="6:6">
      <c r="F1165" s="355"/>
    </row>
    <row r="1166" spans="6:6">
      <c r="F1166" s="355"/>
    </row>
    <row r="1167" spans="6:6">
      <c r="F1167" s="355"/>
    </row>
    <row r="1168" spans="6:6">
      <c r="F1168" s="355"/>
    </row>
    <row r="1169" spans="6:6">
      <c r="F1169" s="355"/>
    </row>
    <row r="1170" spans="6:6">
      <c r="F1170" s="355"/>
    </row>
    <row r="1171" spans="6:6">
      <c r="F1171" s="355"/>
    </row>
    <row r="1172" spans="6:6">
      <c r="F1172" s="355"/>
    </row>
    <row r="1173" spans="6:6">
      <c r="F1173" s="355"/>
    </row>
    <row r="1174" spans="6:6">
      <c r="F1174" s="355"/>
    </row>
    <row r="1175" spans="6:6">
      <c r="F1175" s="355"/>
    </row>
    <row r="1176" spans="6:6">
      <c r="F1176" s="355"/>
    </row>
    <row r="1177" spans="6:6">
      <c r="F1177" s="355"/>
    </row>
    <row r="1178" spans="6:6">
      <c r="F1178" s="355"/>
    </row>
    <row r="1179" spans="6:6">
      <c r="F1179" s="355"/>
    </row>
    <row r="1180" spans="6:6">
      <c r="F1180" s="355"/>
    </row>
    <row r="1181" spans="6:6">
      <c r="F1181" s="355"/>
    </row>
    <row r="1182" spans="6:6">
      <c r="F1182" s="355"/>
    </row>
    <row r="1183" spans="6:6">
      <c r="F1183" s="355"/>
    </row>
    <row r="1184" spans="6:6">
      <c r="F1184" s="355"/>
    </row>
    <row r="1185" spans="6:6">
      <c r="F1185" s="355"/>
    </row>
    <row r="1186" spans="6:6">
      <c r="F1186" s="355"/>
    </row>
    <row r="1187" spans="6:6">
      <c r="F1187" s="355"/>
    </row>
    <row r="1188" spans="6:6">
      <c r="F1188" s="355"/>
    </row>
    <row r="1189" spans="6:6">
      <c r="F1189" s="355"/>
    </row>
    <row r="1190" spans="6:6">
      <c r="F1190" s="355"/>
    </row>
    <row r="1191" spans="6:6">
      <c r="F1191" s="355"/>
    </row>
    <row r="1192" spans="6:6">
      <c r="F1192" s="355"/>
    </row>
    <row r="1193" spans="6:6">
      <c r="F1193" s="355"/>
    </row>
    <row r="1194" spans="6:6">
      <c r="F1194" s="355"/>
    </row>
    <row r="1195" spans="6:6">
      <c r="F1195" s="355"/>
    </row>
    <row r="1196" spans="6:6">
      <c r="F1196" s="355"/>
    </row>
    <row r="1197" spans="6:6">
      <c r="F1197" s="355"/>
    </row>
    <row r="1198" spans="6:6">
      <c r="F1198" s="355"/>
    </row>
    <row r="1199" spans="6:6">
      <c r="F1199" s="355"/>
    </row>
    <row r="1200" spans="6:6">
      <c r="F1200" s="355"/>
    </row>
    <row r="1201" spans="6:6">
      <c r="F1201" s="355"/>
    </row>
    <row r="1202" spans="6:6">
      <c r="F1202" s="355"/>
    </row>
    <row r="1203" spans="6:6">
      <c r="F1203" s="355"/>
    </row>
    <row r="1204" spans="6:6">
      <c r="F1204" s="355"/>
    </row>
    <row r="1205" spans="6:6">
      <c r="F1205" s="355"/>
    </row>
    <row r="1206" spans="6:6">
      <c r="F1206" s="355"/>
    </row>
    <row r="1207" spans="6:6">
      <c r="F1207" s="355"/>
    </row>
    <row r="1208" spans="6:6">
      <c r="F1208" s="355"/>
    </row>
    <row r="1209" spans="6:6">
      <c r="F1209" s="355"/>
    </row>
    <row r="1210" spans="6:6">
      <c r="F1210" s="355"/>
    </row>
    <row r="1211" spans="6:6">
      <c r="F1211" s="355"/>
    </row>
    <row r="1212" spans="6:6">
      <c r="F1212" s="355"/>
    </row>
    <row r="1213" spans="6:6">
      <c r="F1213" s="355"/>
    </row>
    <row r="1214" spans="6:6">
      <c r="F1214" s="355"/>
    </row>
    <row r="1215" spans="6:6">
      <c r="F1215" s="355"/>
    </row>
    <row r="1216" spans="6:6">
      <c r="F1216" s="355"/>
    </row>
    <row r="1217" spans="6:6">
      <c r="F1217" s="355"/>
    </row>
    <row r="1218" spans="6:6">
      <c r="F1218" s="355"/>
    </row>
    <row r="1219" spans="6:6">
      <c r="F1219" s="355"/>
    </row>
    <row r="1220" spans="6:6">
      <c r="F1220" s="355"/>
    </row>
    <row r="1221" spans="6:6">
      <c r="F1221" s="355"/>
    </row>
    <row r="1222" spans="6:6">
      <c r="F1222" s="355"/>
    </row>
    <row r="1223" spans="6:6">
      <c r="F1223" s="355"/>
    </row>
    <row r="1224" spans="6:6">
      <c r="F1224" s="355"/>
    </row>
    <row r="1225" spans="6:6">
      <c r="F1225" s="355"/>
    </row>
    <row r="1226" spans="6:6">
      <c r="F1226" s="355"/>
    </row>
    <row r="1227" spans="6:6">
      <c r="F1227" s="355"/>
    </row>
    <row r="1228" spans="6:6">
      <c r="F1228" s="355"/>
    </row>
    <row r="1229" spans="6:6">
      <c r="F1229" s="355"/>
    </row>
    <row r="1230" spans="6:6">
      <c r="F1230" s="355"/>
    </row>
    <row r="1231" spans="6:6">
      <c r="F1231" s="355"/>
    </row>
    <row r="1232" spans="6:6">
      <c r="F1232" s="355"/>
    </row>
    <row r="1233" spans="6:6">
      <c r="F1233" s="355"/>
    </row>
    <row r="1234" spans="6:6">
      <c r="F1234" s="355"/>
    </row>
    <row r="1235" spans="6:6">
      <c r="F1235" s="355"/>
    </row>
    <row r="1236" spans="6:6">
      <c r="F1236" s="355"/>
    </row>
    <row r="1237" spans="6:6">
      <c r="F1237" s="355"/>
    </row>
    <row r="1238" spans="6:6">
      <c r="F1238" s="355"/>
    </row>
    <row r="1239" spans="6:6">
      <c r="F1239" s="355"/>
    </row>
    <row r="1240" spans="6:6">
      <c r="F1240" s="355"/>
    </row>
    <row r="1241" spans="6:6">
      <c r="F1241" s="355"/>
    </row>
    <row r="1242" spans="6:6">
      <c r="F1242" s="355"/>
    </row>
    <row r="1243" spans="6:6">
      <c r="F1243" s="355"/>
    </row>
    <row r="1244" spans="6:6">
      <c r="F1244" s="355"/>
    </row>
    <row r="1245" spans="6:6">
      <c r="F1245" s="355"/>
    </row>
    <row r="1246" spans="6:6">
      <c r="F1246" s="355"/>
    </row>
    <row r="1247" spans="6:6">
      <c r="F1247" s="355"/>
    </row>
    <row r="1248" spans="6:6">
      <c r="F1248" s="355"/>
    </row>
    <row r="1249" spans="6:6">
      <c r="F1249" s="355"/>
    </row>
    <row r="1250" spans="6:6">
      <c r="F1250" s="355"/>
    </row>
    <row r="1251" spans="6:6">
      <c r="F1251" s="355"/>
    </row>
    <row r="1252" spans="6:6">
      <c r="F1252" s="355"/>
    </row>
    <row r="1253" spans="6:6">
      <c r="F1253" s="355"/>
    </row>
    <row r="1254" spans="6:6">
      <c r="F1254" s="355"/>
    </row>
    <row r="1255" spans="6:6">
      <c r="F1255" s="355"/>
    </row>
    <row r="1256" spans="6:6">
      <c r="F1256" s="355"/>
    </row>
    <row r="1257" spans="6:6">
      <c r="F1257" s="355"/>
    </row>
    <row r="1258" spans="6:6">
      <c r="F1258" s="355"/>
    </row>
    <row r="1259" spans="6:6">
      <c r="F1259" s="355"/>
    </row>
    <row r="1260" spans="6:6">
      <c r="F1260" s="355"/>
    </row>
    <row r="1261" spans="6:6">
      <c r="F1261" s="355"/>
    </row>
    <row r="1262" spans="6:6">
      <c r="F1262" s="355"/>
    </row>
    <row r="1263" spans="6:6">
      <c r="F1263" s="355"/>
    </row>
    <row r="1264" spans="6:6">
      <c r="F1264" s="355"/>
    </row>
    <row r="1265" spans="6:6">
      <c r="F1265" s="355"/>
    </row>
    <row r="1266" spans="6:6">
      <c r="F1266" s="355"/>
    </row>
    <row r="1267" spans="6:6">
      <c r="F1267" s="355"/>
    </row>
    <row r="1268" spans="6:6">
      <c r="F1268" s="355"/>
    </row>
    <row r="1269" spans="6:6">
      <c r="F1269" s="355"/>
    </row>
    <row r="1270" spans="6:6">
      <c r="F1270" s="355"/>
    </row>
    <row r="1271" spans="6:6">
      <c r="F1271" s="355"/>
    </row>
    <row r="1272" spans="6:6">
      <c r="F1272" s="355"/>
    </row>
    <row r="1273" spans="6:6">
      <c r="F1273" s="355"/>
    </row>
    <row r="1274" spans="6:6">
      <c r="F1274" s="355"/>
    </row>
    <row r="1275" spans="6:6">
      <c r="F1275" s="355"/>
    </row>
    <row r="1276" spans="6:6">
      <c r="F1276" s="355"/>
    </row>
    <row r="1277" spans="6:6">
      <c r="F1277" s="355"/>
    </row>
    <row r="1278" spans="6:6">
      <c r="F1278" s="355"/>
    </row>
    <row r="1279" spans="6:6">
      <c r="F1279" s="355"/>
    </row>
    <row r="1280" spans="6:6">
      <c r="F1280" s="355"/>
    </row>
    <row r="1281" spans="6:6">
      <c r="F1281" s="355"/>
    </row>
    <row r="1282" spans="6:6">
      <c r="F1282" s="355"/>
    </row>
    <row r="1283" spans="6:6">
      <c r="F1283" s="355"/>
    </row>
    <row r="1284" spans="6:6">
      <c r="F1284" s="355"/>
    </row>
    <row r="1285" spans="6:6">
      <c r="F1285" s="355"/>
    </row>
    <row r="1286" spans="6:6">
      <c r="F1286" s="355"/>
    </row>
    <row r="1287" spans="6:6">
      <c r="F1287" s="355"/>
    </row>
    <row r="1288" spans="6:6">
      <c r="F1288" s="355"/>
    </row>
    <row r="1289" spans="6:6">
      <c r="F1289" s="355"/>
    </row>
    <row r="1290" spans="6:6">
      <c r="F1290" s="355"/>
    </row>
    <row r="1291" spans="6:6">
      <c r="F1291" s="355"/>
    </row>
    <row r="1292" spans="6:6">
      <c r="F1292" s="355"/>
    </row>
    <row r="1293" spans="6:6">
      <c r="F1293" s="355"/>
    </row>
    <row r="1294" spans="6:6">
      <c r="F1294" s="355"/>
    </row>
    <row r="1295" spans="6:6">
      <c r="F1295" s="355"/>
    </row>
    <row r="1296" spans="6:6">
      <c r="F1296" s="355"/>
    </row>
    <row r="1297" spans="6:6">
      <c r="F1297" s="355"/>
    </row>
    <row r="1298" spans="6:6">
      <c r="F1298" s="355"/>
    </row>
    <row r="1299" spans="6:6">
      <c r="F1299" s="355"/>
    </row>
    <row r="1300" spans="6:6">
      <c r="F1300" s="355"/>
    </row>
    <row r="1301" spans="6:6">
      <c r="F1301" s="355"/>
    </row>
    <row r="1302" spans="6:6">
      <c r="F1302" s="355"/>
    </row>
    <row r="1303" spans="6:6">
      <c r="F1303" s="355"/>
    </row>
    <row r="1304" spans="6:6">
      <c r="F1304" s="355"/>
    </row>
    <row r="1305" spans="6:6">
      <c r="F1305" s="355"/>
    </row>
    <row r="1306" spans="6:6">
      <c r="F1306" s="355"/>
    </row>
    <row r="1307" spans="6:6">
      <c r="F1307" s="355"/>
    </row>
    <row r="1308" spans="6:6">
      <c r="F1308" s="355"/>
    </row>
    <row r="1309" spans="6:6">
      <c r="F1309" s="355"/>
    </row>
    <row r="1310" spans="6:6">
      <c r="F1310" s="355"/>
    </row>
    <row r="1311" spans="6:6">
      <c r="F1311" s="355"/>
    </row>
    <row r="1312" spans="6:6">
      <c r="F1312" s="355"/>
    </row>
    <row r="1313" spans="6:6">
      <c r="F1313" s="355"/>
    </row>
    <row r="1314" spans="6:6">
      <c r="F1314" s="355"/>
    </row>
    <row r="1315" spans="6:6">
      <c r="F1315" s="355"/>
    </row>
    <row r="1316" spans="6:6">
      <c r="F1316" s="355"/>
    </row>
    <row r="1317" spans="6:6">
      <c r="F1317" s="355"/>
    </row>
    <row r="1318" spans="6:6">
      <c r="F1318" s="355"/>
    </row>
    <row r="1319" spans="6:6">
      <c r="F1319" s="355"/>
    </row>
    <row r="1320" spans="6:6">
      <c r="F1320" s="355"/>
    </row>
    <row r="1321" spans="6:6">
      <c r="F1321" s="355"/>
    </row>
    <row r="1322" spans="6:6">
      <c r="F1322" s="355"/>
    </row>
    <row r="1323" spans="6:6">
      <c r="F1323" s="355"/>
    </row>
    <row r="1324" spans="6:6">
      <c r="F1324" s="355"/>
    </row>
    <row r="1325" spans="6:6">
      <c r="F1325" s="355"/>
    </row>
    <row r="1326" spans="6:6">
      <c r="F1326" s="355"/>
    </row>
    <row r="1327" spans="6:6">
      <c r="F1327" s="355"/>
    </row>
    <row r="1328" spans="6:6">
      <c r="F1328" s="355"/>
    </row>
    <row r="1329" spans="6:6">
      <c r="F1329" s="355"/>
    </row>
    <row r="1330" spans="6:6">
      <c r="F1330" s="355"/>
    </row>
    <row r="1331" spans="6:6">
      <c r="F1331" s="355"/>
    </row>
    <row r="1332" spans="6:6">
      <c r="F1332" s="355"/>
    </row>
    <row r="1333" spans="6:6">
      <c r="F1333" s="355"/>
    </row>
    <row r="1334" spans="6:6">
      <c r="F1334" s="355"/>
    </row>
    <row r="1335" spans="6:6">
      <c r="F1335" s="355"/>
    </row>
    <row r="1336" spans="6:6">
      <c r="F1336" s="355"/>
    </row>
    <row r="1337" spans="6:6">
      <c r="F1337" s="355"/>
    </row>
    <row r="1338" spans="6:6">
      <c r="F1338" s="355"/>
    </row>
    <row r="1339" spans="6:6">
      <c r="F1339" s="355"/>
    </row>
    <row r="1340" spans="6:6">
      <c r="F1340" s="355"/>
    </row>
    <row r="1341" spans="6:6">
      <c r="F1341" s="355"/>
    </row>
    <row r="1342" spans="6:6">
      <c r="F1342" s="355"/>
    </row>
    <row r="1343" spans="6:6">
      <c r="F1343" s="355"/>
    </row>
    <row r="1344" spans="6:6">
      <c r="F1344" s="355"/>
    </row>
    <row r="1345" spans="6:6">
      <c r="F1345" s="355"/>
    </row>
    <row r="1346" spans="6:6">
      <c r="F1346" s="355"/>
    </row>
    <row r="1347" spans="6:6">
      <c r="F1347" s="355"/>
    </row>
    <row r="1348" spans="6:6">
      <c r="F1348" s="355"/>
    </row>
    <row r="1349" spans="6:6">
      <c r="F1349" s="355"/>
    </row>
    <row r="1350" spans="6:6">
      <c r="F1350" s="355"/>
    </row>
    <row r="1351" spans="6:6">
      <c r="F1351" s="355"/>
    </row>
    <row r="1352" spans="6:6">
      <c r="F1352" s="355"/>
    </row>
    <row r="1353" spans="6:6">
      <c r="F1353" s="355"/>
    </row>
    <row r="1354" spans="6:6">
      <c r="F1354" s="355"/>
    </row>
    <row r="1355" spans="6:6">
      <c r="F1355" s="355"/>
    </row>
    <row r="1356" spans="6:6">
      <c r="F1356" s="355"/>
    </row>
    <row r="1357" spans="6:6">
      <c r="F1357" s="355"/>
    </row>
    <row r="1358" spans="6:6">
      <c r="F1358" s="355"/>
    </row>
    <row r="1359" spans="6:6">
      <c r="F1359" s="355"/>
    </row>
    <row r="1360" spans="6:6">
      <c r="F1360" s="355"/>
    </row>
    <row r="1361" spans="6:6">
      <c r="F1361" s="355"/>
    </row>
    <row r="1362" spans="6:6">
      <c r="F1362" s="355"/>
    </row>
    <row r="1363" spans="6:6">
      <c r="F1363" s="355"/>
    </row>
    <row r="1364" spans="6:6">
      <c r="F1364" s="355"/>
    </row>
    <row r="1365" spans="6:6">
      <c r="F1365" s="355"/>
    </row>
    <row r="1366" spans="6:6">
      <c r="F1366" s="355"/>
    </row>
    <row r="1367" spans="6:6">
      <c r="F1367" s="355"/>
    </row>
    <row r="1368" spans="6:6">
      <c r="F1368" s="355"/>
    </row>
    <row r="1369" spans="6:6">
      <c r="F1369" s="355"/>
    </row>
    <row r="1370" spans="6:6">
      <c r="F1370" s="355"/>
    </row>
    <row r="1371" spans="6:6">
      <c r="F1371" s="355"/>
    </row>
    <row r="1372" spans="6:6">
      <c r="F1372" s="355"/>
    </row>
    <row r="1373" spans="6:6">
      <c r="F1373" s="355"/>
    </row>
    <row r="1374" spans="6:6">
      <c r="F1374" s="355"/>
    </row>
    <row r="1375" spans="6:6">
      <c r="F1375" s="355"/>
    </row>
    <row r="1376" spans="6:6">
      <c r="F1376" s="355"/>
    </row>
    <row r="1377" spans="6:6">
      <c r="F1377" s="355"/>
    </row>
    <row r="1378" spans="6:6">
      <c r="F1378" s="355"/>
    </row>
    <row r="1379" spans="6:6">
      <c r="F1379" s="355"/>
    </row>
    <row r="1380" spans="6:6">
      <c r="F1380" s="355"/>
    </row>
    <row r="1381" spans="6:6">
      <c r="F1381" s="355"/>
    </row>
    <row r="1382" spans="6:6">
      <c r="F1382" s="355"/>
    </row>
    <row r="1383" spans="6:6">
      <c r="F1383" s="355"/>
    </row>
    <row r="1384" spans="6:6">
      <c r="F1384" s="355"/>
    </row>
    <row r="1385" spans="6:6">
      <c r="F1385" s="355"/>
    </row>
    <row r="1386" spans="6:6">
      <c r="F1386" s="355"/>
    </row>
    <row r="1387" spans="6:6">
      <c r="F1387" s="355"/>
    </row>
    <row r="1388" spans="6:6">
      <c r="F1388" s="355"/>
    </row>
    <row r="1389" spans="6:6">
      <c r="F1389" s="355"/>
    </row>
    <row r="1390" spans="6:6">
      <c r="F1390" s="355"/>
    </row>
    <row r="1391" spans="6:6">
      <c r="F1391" s="355"/>
    </row>
    <row r="1392" spans="6:6">
      <c r="F1392" s="355"/>
    </row>
    <row r="1393" spans="6:6">
      <c r="F1393" s="355"/>
    </row>
    <row r="1394" spans="6:6">
      <c r="F1394" s="355"/>
    </row>
    <row r="1395" spans="6:6">
      <c r="F1395" s="355"/>
    </row>
    <row r="1396" spans="6:6">
      <c r="F1396" s="355"/>
    </row>
    <row r="1397" spans="6:6">
      <c r="F1397" s="355"/>
    </row>
    <row r="1398" spans="6:6">
      <c r="F1398" s="355"/>
    </row>
    <row r="1399" spans="6:6">
      <c r="F1399" s="355"/>
    </row>
    <row r="1400" spans="6:6">
      <c r="F1400" s="355"/>
    </row>
    <row r="1401" spans="6:6">
      <c r="F1401" s="355"/>
    </row>
    <row r="1402" spans="6:6">
      <c r="F1402" s="355"/>
    </row>
    <row r="1403" spans="6:6">
      <c r="F1403" s="355"/>
    </row>
    <row r="1404" spans="6:6">
      <c r="F1404" s="355"/>
    </row>
    <row r="1405" spans="6:6">
      <c r="F1405" s="355"/>
    </row>
    <row r="1406" spans="6:6">
      <c r="F1406" s="355"/>
    </row>
    <row r="1407" spans="6:6">
      <c r="F1407" s="355"/>
    </row>
    <row r="1408" spans="6:6">
      <c r="F1408" s="355"/>
    </row>
    <row r="1409" spans="6:6">
      <c r="F1409" s="355"/>
    </row>
    <row r="1410" spans="6:6">
      <c r="F1410" s="355"/>
    </row>
    <row r="1411" spans="6:6">
      <c r="F1411" s="355"/>
    </row>
    <row r="1412" spans="6:6">
      <c r="F1412" s="355"/>
    </row>
    <row r="1413" spans="6:6">
      <c r="F1413" s="355"/>
    </row>
    <row r="1414" spans="6:6">
      <c r="F1414" s="355"/>
    </row>
    <row r="1415" spans="6:6">
      <c r="F1415" s="355"/>
    </row>
    <row r="1416" spans="6:6">
      <c r="F1416" s="355"/>
    </row>
    <row r="1417" spans="6:6">
      <c r="F1417" s="355"/>
    </row>
    <row r="1418" spans="6:6">
      <c r="F1418" s="355"/>
    </row>
    <row r="1419" spans="6:6">
      <c r="F1419" s="355"/>
    </row>
    <row r="1420" spans="6:6">
      <c r="F1420" s="355"/>
    </row>
    <row r="1421" spans="6:6">
      <c r="F1421" s="355"/>
    </row>
    <row r="1422" spans="6:6">
      <c r="F1422" s="355"/>
    </row>
    <row r="1423" spans="6:6">
      <c r="F1423" s="355"/>
    </row>
    <row r="1424" spans="6:6">
      <c r="F1424" s="355"/>
    </row>
    <row r="1425" spans="6:6">
      <c r="F1425" s="355"/>
    </row>
    <row r="1426" spans="6:6">
      <c r="F1426" s="355"/>
    </row>
    <row r="1427" spans="6:6">
      <c r="F1427" s="355"/>
    </row>
    <row r="1428" spans="6:6">
      <c r="F1428" s="355"/>
    </row>
    <row r="1429" spans="6:6">
      <c r="F1429" s="355"/>
    </row>
    <row r="1430" spans="6:6">
      <c r="F1430" s="355"/>
    </row>
    <row r="1431" spans="6:6">
      <c r="F1431" s="355"/>
    </row>
    <row r="1432" spans="6:6">
      <c r="F1432" s="355"/>
    </row>
    <row r="1433" spans="6:6">
      <c r="F1433" s="355"/>
    </row>
    <row r="1434" spans="6:6">
      <c r="F1434" s="355"/>
    </row>
    <row r="1435" spans="6:6">
      <c r="F1435" s="355"/>
    </row>
    <row r="1436" spans="6:6">
      <c r="F1436" s="355"/>
    </row>
    <row r="1437" spans="6:6">
      <c r="F1437" s="355"/>
    </row>
    <row r="1438" spans="6:6">
      <c r="F1438" s="355"/>
    </row>
    <row r="1439" spans="6:6">
      <c r="F1439" s="355"/>
    </row>
    <row r="1440" spans="6:6">
      <c r="F1440" s="355"/>
    </row>
    <row r="1441" spans="6:6">
      <c r="F1441" s="355"/>
    </row>
    <row r="1442" spans="6:6">
      <c r="F1442" s="355"/>
    </row>
    <row r="1443" spans="6:6">
      <c r="F1443" s="355"/>
    </row>
    <row r="1444" spans="6:6">
      <c r="F1444" s="355"/>
    </row>
    <row r="1445" spans="6:6">
      <c r="F1445" s="355"/>
    </row>
    <row r="1446" spans="6:6">
      <c r="F1446" s="355"/>
    </row>
    <row r="1447" spans="6:6">
      <c r="F1447" s="355"/>
    </row>
    <row r="1448" spans="6:6">
      <c r="F1448" s="355"/>
    </row>
    <row r="1449" spans="6:6">
      <c r="F1449" s="355"/>
    </row>
    <row r="1450" spans="6:6">
      <c r="F1450" s="355"/>
    </row>
    <row r="1451" spans="6:6">
      <c r="F1451" s="355"/>
    </row>
    <row r="1452" spans="6:6">
      <c r="F1452" s="355"/>
    </row>
    <row r="1453" spans="6:6">
      <c r="F1453" s="355"/>
    </row>
    <row r="1454" spans="6:6">
      <c r="F1454" s="355"/>
    </row>
    <row r="1455" spans="6:6">
      <c r="F1455" s="355"/>
    </row>
    <row r="1456" spans="6:6">
      <c r="F1456" s="355"/>
    </row>
    <row r="1457" spans="6:6">
      <c r="F1457" s="355"/>
    </row>
    <row r="1458" spans="6:6">
      <c r="F1458" s="355"/>
    </row>
    <row r="1459" spans="6:6">
      <c r="F1459" s="355"/>
    </row>
    <row r="1460" spans="6:6">
      <c r="F1460" s="355"/>
    </row>
    <row r="1461" spans="6:6">
      <c r="F1461" s="355"/>
    </row>
    <row r="1462" spans="6:6">
      <c r="F1462" s="355"/>
    </row>
    <row r="1463" spans="6:6">
      <c r="F1463" s="355"/>
    </row>
    <row r="1464" spans="6:6">
      <c r="F1464" s="355"/>
    </row>
    <row r="1465" spans="6:6">
      <c r="F1465" s="355"/>
    </row>
    <row r="1466" spans="6:6">
      <c r="F1466" s="355"/>
    </row>
    <row r="1467" spans="6:6">
      <c r="F1467" s="355"/>
    </row>
    <row r="1468" spans="6:6">
      <c r="F1468" s="355"/>
    </row>
    <row r="1469" spans="6:6">
      <c r="F1469" s="355"/>
    </row>
    <row r="1470" spans="6:6">
      <c r="F1470" s="355"/>
    </row>
    <row r="1471" spans="6:6">
      <c r="F1471" s="355"/>
    </row>
    <row r="1472" spans="6:6">
      <c r="F1472" s="355"/>
    </row>
    <row r="1473" spans="6:6">
      <c r="F1473" s="355"/>
    </row>
    <row r="1474" spans="6:6">
      <c r="F1474" s="355"/>
    </row>
    <row r="1475" spans="6:6">
      <c r="F1475" s="355"/>
    </row>
    <row r="1476" spans="6:6">
      <c r="F1476" s="355"/>
    </row>
    <row r="1477" spans="6:6">
      <c r="F1477" s="355"/>
    </row>
    <row r="1478" spans="6:6">
      <c r="F1478" s="355"/>
    </row>
    <row r="1479" spans="6:6">
      <c r="F1479" s="355"/>
    </row>
    <row r="1480" spans="6:6">
      <c r="F1480" s="355"/>
    </row>
    <row r="1481" spans="6:6">
      <c r="F1481" s="355"/>
    </row>
    <row r="1482" spans="6:6">
      <c r="F1482" s="355"/>
    </row>
    <row r="1483" spans="6:6">
      <c r="F1483" s="355"/>
    </row>
    <row r="1484" spans="6:6">
      <c r="F1484" s="355"/>
    </row>
    <row r="1485" spans="6:6">
      <c r="F1485" s="355"/>
    </row>
    <row r="1486" spans="6:6">
      <c r="F1486" s="355"/>
    </row>
    <row r="1487" spans="6:6">
      <c r="F1487" s="355"/>
    </row>
    <row r="1488" spans="6:6">
      <c r="F1488" s="355"/>
    </row>
    <row r="1489" spans="6:6">
      <c r="F1489" s="355"/>
    </row>
    <row r="1490" spans="6:6">
      <c r="F1490" s="355"/>
    </row>
    <row r="1491" spans="6:6">
      <c r="F1491" s="355"/>
    </row>
    <row r="1492" spans="6:6">
      <c r="F1492" s="355"/>
    </row>
    <row r="1493" spans="6:6">
      <c r="F1493" s="355"/>
    </row>
    <row r="1494" spans="6:6">
      <c r="F1494" s="355"/>
    </row>
    <row r="1495" spans="6:6">
      <c r="F1495" s="355"/>
    </row>
    <row r="1496" spans="6:6">
      <c r="F1496" s="355"/>
    </row>
    <row r="1497" spans="6:6">
      <c r="F1497" s="355"/>
    </row>
    <row r="1498" spans="6:6">
      <c r="F1498" s="355"/>
    </row>
    <row r="1499" spans="6:6">
      <c r="F1499" s="355"/>
    </row>
    <row r="1500" spans="6:6">
      <c r="F1500" s="355"/>
    </row>
    <row r="1501" spans="6:6">
      <c r="F1501" s="355"/>
    </row>
    <row r="1502" spans="6:6">
      <c r="F1502" s="355"/>
    </row>
    <row r="1503" spans="6:6">
      <c r="F1503" s="355"/>
    </row>
    <row r="1504" spans="6:6">
      <c r="F1504" s="355"/>
    </row>
    <row r="1505" spans="6:6">
      <c r="F1505" s="355"/>
    </row>
    <row r="1506" spans="6:6">
      <c r="F1506" s="355"/>
    </row>
    <row r="1507" spans="6:6">
      <c r="F1507" s="355"/>
    </row>
    <row r="1508" spans="6:6">
      <c r="F1508" s="355"/>
    </row>
    <row r="1509" spans="6:6">
      <c r="F1509" s="355"/>
    </row>
    <row r="1510" spans="6:6">
      <c r="F1510" s="355"/>
    </row>
    <row r="1511" spans="6:6">
      <c r="F1511" s="355"/>
    </row>
    <row r="1512" spans="6:6">
      <c r="F1512" s="355"/>
    </row>
    <row r="1513" spans="6:6">
      <c r="F1513" s="355"/>
    </row>
    <row r="1514" spans="6:6">
      <c r="F1514" s="355"/>
    </row>
    <row r="1515" spans="6:6">
      <c r="F1515" s="355"/>
    </row>
    <row r="1516" spans="6:6">
      <c r="F1516" s="355"/>
    </row>
    <row r="1517" spans="6:6">
      <c r="F1517" s="355"/>
    </row>
    <row r="1518" spans="6:6">
      <c r="F1518" s="355"/>
    </row>
    <row r="1519" spans="6:6">
      <c r="F1519" s="355"/>
    </row>
    <row r="1520" spans="6:6">
      <c r="F1520" s="355"/>
    </row>
    <row r="1521" spans="6:6">
      <c r="F1521" s="355"/>
    </row>
    <row r="1522" spans="6:6">
      <c r="F1522" s="355"/>
    </row>
    <row r="1523" spans="6:6">
      <c r="F1523" s="355"/>
    </row>
    <row r="1524" spans="6:6">
      <c r="F1524" s="355"/>
    </row>
    <row r="1525" spans="6:6">
      <c r="F1525" s="355"/>
    </row>
    <row r="1526" spans="6:6">
      <c r="F1526" s="355"/>
    </row>
    <row r="1527" spans="6:6">
      <c r="F1527" s="355"/>
    </row>
    <row r="1528" spans="6:6">
      <c r="F1528" s="355"/>
    </row>
    <row r="1529" spans="6:6">
      <c r="F1529" s="355"/>
    </row>
    <row r="1530" spans="6:6">
      <c r="F1530" s="355"/>
    </row>
    <row r="1531" spans="6:6">
      <c r="F1531" s="355"/>
    </row>
    <row r="1532" spans="6:6">
      <c r="F1532" s="355"/>
    </row>
    <row r="1533" spans="6:6">
      <c r="F1533" s="355"/>
    </row>
    <row r="1534" spans="6:6">
      <c r="F1534" s="355"/>
    </row>
    <row r="1535" spans="6:6">
      <c r="F1535" s="355"/>
    </row>
    <row r="1536" spans="6:6">
      <c r="F1536" s="355"/>
    </row>
    <row r="1537" spans="6:6">
      <c r="F1537" s="355"/>
    </row>
    <row r="1538" spans="6:6">
      <c r="F1538" s="355"/>
    </row>
    <row r="1539" spans="6:6">
      <c r="F1539" s="355"/>
    </row>
    <row r="1540" spans="6:6">
      <c r="F1540" s="355"/>
    </row>
    <row r="1541" spans="6:6">
      <c r="F1541" s="355"/>
    </row>
    <row r="1542" spans="6:6">
      <c r="F1542" s="355"/>
    </row>
    <row r="1543" spans="6:6">
      <c r="F1543" s="355"/>
    </row>
    <row r="1544" spans="6:6">
      <c r="F1544" s="355"/>
    </row>
    <row r="1545" spans="6:6">
      <c r="F1545" s="355"/>
    </row>
    <row r="1546" spans="6:6">
      <c r="F1546" s="355"/>
    </row>
    <row r="1547" spans="6:6">
      <c r="F1547" s="355"/>
    </row>
    <row r="1548" spans="6:6">
      <c r="F1548" s="355"/>
    </row>
    <row r="1549" spans="6:6">
      <c r="F1549" s="355"/>
    </row>
    <row r="1550" spans="6:6">
      <c r="F1550" s="355"/>
    </row>
    <row r="1551" spans="6:6">
      <c r="F1551" s="355"/>
    </row>
    <row r="1552" spans="6:6">
      <c r="F1552" s="355"/>
    </row>
    <row r="1553" spans="6:6">
      <c r="F1553" s="355"/>
    </row>
    <row r="1554" spans="6:6">
      <c r="F1554" s="355"/>
    </row>
    <row r="1555" spans="6:6">
      <c r="F1555" s="355"/>
    </row>
    <row r="1556" spans="6:6">
      <c r="F1556" s="355"/>
    </row>
    <row r="1557" spans="6:6">
      <c r="F1557" s="355"/>
    </row>
    <row r="1558" spans="6:6">
      <c r="F1558" s="355"/>
    </row>
    <row r="1559" spans="6:6">
      <c r="F1559" s="355"/>
    </row>
    <row r="1560" spans="6:6">
      <c r="F1560" s="355"/>
    </row>
    <row r="1561" spans="6:6">
      <c r="F1561" s="355"/>
    </row>
    <row r="1562" spans="6:6">
      <c r="F1562" s="355"/>
    </row>
    <row r="1563" spans="6:6">
      <c r="F1563" s="355"/>
    </row>
    <row r="1564" spans="6:6">
      <c r="F1564" s="355"/>
    </row>
    <row r="1565" spans="6:6">
      <c r="F1565" s="355"/>
    </row>
    <row r="1566" spans="6:6">
      <c r="F1566" s="355"/>
    </row>
    <row r="1567" spans="6:6">
      <c r="F1567" s="355"/>
    </row>
    <row r="1568" spans="6:6">
      <c r="F1568" s="355"/>
    </row>
    <row r="1569" spans="6:6">
      <c r="F1569" s="355"/>
    </row>
    <row r="1570" spans="6:6">
      <c r="F1570" s="355"/>
    </row>
    <row r="1571" spans="6:6">
      <c r="F1571" s="355"/>
    </row>
    <row r="1572" spans="6:6">
      <c r="F1572" s="355"/>
    </row>
    <row r="1573" spans="6:6">
      <c r="F1573" s="355"/>
    </row>
    <row r="1574" spans="6:6">
      <c r="F1574" s="355"/>
    </row>
    <row r="1575" spans="6:6">
      <c r="F1575" s="355"/>
    </row>
    <row r="1576" spans="6:6">
      <c r="F1576" s="355"/>
    </row>
    <row r="1577" spans="6:6">
      <c r="F1577" s="355"/>
    </row>
    <row r="1578" spans="6:6">
      <c r="F1578" s="355"/>
    </row>
    <row r="1579" spans="6:6">
      <c r="F1579" s="355"/>
    </row>
    <row r="1580" spans="6:6">
      <c r="F1580" s="355"/>
    </row>
    <row r="1581" spans="6:6">
      <c r="F1581" s="355"/>
    </row>
    <row r="1582" spans="6:6">
      <c r="F1582" s="355"/>
    </row>
    <row r="1583" spans="6:6">
      <c r="F1583" s="355"/>
    </row>
    <row r="1584" spans="6:6">
      <c r="F1584" s="355"/>
    </row>
    <row r="1585" spans="6:6">
      <c r="F1585" s="355"/>
    </row>
    <row r="1586" spans="6:6">
      <c r="F1586" s="355"/>
    </row>
    <row r="1587" spans="6:6">
      <c r="F1587" s="355"/>
    </row>
    <row r="1588" spans="6:6">
      <c r="F1588" s="355"/>
    </row>
    <row r="1589" spans="6:6">
      <c r="F1589" s="355"/>
    </row>
    <row r="1590" spans="6:6">
      <c r="F1590" s="355"/>
    </row>
    <row r="1591" spans="6:6">
      <c r="F1591" s="355"/>
    </row>
    <row r="1592" spans="6:6">
      <c r="F1592" s="355"/>
    </row>
    <row r="1593" spans="6:6">
      <c r="F1593" s="355"/>
    </row>
    <row r="1594" spans="6:6">
      <c r="F1594" s="355"/>
    </row>
    <row r="1595" spans="6:6">
      <c r="F1595" s="355"/>
    </row>
    <row r="1596" spans="6:6">
      <c r="F1596" s="355"/>
    </row>
    <row r="1597" spans="6:6">
      <c r="F1597" s="355"/>
    </row>
    <row r="1598" spans="6:6">
      <c r="F1598" s="355"/>
    </row>
    <row r="1599" spans="6:6">
      <c r="F1599" s="355"/>
    </row>
    <row r="1600" spans="6:6">
      <c r="F1600" s="355"/>
    </row>
    <row r="1601" spans="6:6">
      <c r="F1601" s="355"/>
    </row>
    <row r="1602" spans="6:6">
      <c r="F1602" s="355"/>
    </row>
    <row r="1603" spans="6:6">
      <c r="F1603" s="355"/>
    </row>
    <row r="1604" spans="6:6">
      <c r="F1604" s="355"/>
    </row>
    <row r="1605" spans="6:6">
      <c r="F1605" s="355"/>
    </row>
    <row r="1606" spans="6:6">
      <c r="F1606" s="355"/>
    </row>
    <row r="1607" spans="6:6">
      <c r="F1607" s="355"/>
    </row>
    <row r="1608" spans="6:6">
      <c r="F1608" s="355"/>
    </row>
    <row r="1609" spans="6:6">
      <c r="F1609" s="355"/>
    </row>
    <row r="1610" spans="6:6">
      <c r="F1610" s="355"/>
    </row>
    <row r="1611" spans="6:6">
      <c r="F1611" s="355"/>
    </row>
    <row r="1612" spans="6:6">
      <c r="F1612" s="355"/>
    </row>
    <row r="1613" spans="6:6">
      <c r="F1613" s="355"/>
    </row>
    <row r="1614" spans="6:6">
      <c r="F1614" s="355"/>
    </row>
    <row r="1615" spans="6:6">
      <c r="F1615" s="355"/>
    </row>
    <row r="1616" spans="6:6">
      <c r="F1616" s="355"/>
    </row>
    <row r="1617" spans="6:6">
      <c r="F1617" s="355"/>
    </row>
    <row r="1618" spans="6:6">
      <c r="F1618" s="355"/>
    </row>
    <row r="1619" spans="6:6">
      <c r="F1619" s="355"/>
    </row>
    <row r="1620" spans="6:6">
      <c r="F1620" s="355"/>
    </row>
    <row r="1621" spans="6:6">
      <c r="F1621" s="355"/>
    </row>
    <row r="1622" spans="6:6">
      <c r="F1622" s="355"/>
    </row>
    <row r="1623" spans="6:6">
      <c r="F1623" s="355"/>
    </row>
    <row r="1624" spans="6:6">
      <c r="F1624" s="355"/>
    </row>
    <row r="1625" spans="6:6">
      <c r="F1625" s="355"/>
    </row>
    <row r="1626" spans="6:6">
      <c r="F1626" s="355"/>
    </row>
    <row r="1627" spans="6:6">
      <c r="F1627" s="355"/>
    </row>
    <row r="1628" spans="6:6">
      <c r="F1628" s="355"/>
    </row>
    <row r="1629" spans="6:6">
      <c r="F1629" s="355"/>
    </row>
    <row r="1630" spans="6:6">
      <c r="F1630" s="355"/>
    </row>
    <row r="1631" spans="6:6">
      <c r="F1631" s="355"/>
    </row>
    <row r="1632" spans="6:6">
      <c r="F1632" s="355"/>
    </row>
    <row r="1633" spans="6:6">
      <c r="F1633" s="355"/>
    </row>
    <row r="1634" spans="6:6">
      <c r="F1634" s="355"/>
    </row>
    <row r="1635" spans="6:6">
      <c r="F1635" s="355"/>
    </row>
    <row r="1636" spans="6:6">
      <c r="F1636" s="355"/>
    </row>
    <row r="1637" spans="6:6">
      <c r="F1637" s="355"/>
    </row>
    <row r="1638" spans="6:6">
      <c r="F1638" s="355"/>
    </row>
    <row r="1639" spans="6:6">
      <c r="F1639" s="355"/>
    </row>
    <row r="1640" spans="6:6">
      <c r="F1640" s="355"/>
    </row>
    <row r="1641" spans="6:6">
      <c r="F1641" s="355"/>
    </row>
    <row r="1642" spans="6:6">
      <c r="F1642" s="355"/>
    </row>
    <row r="1643" spans="6:6">
      <c r="F1643" s="355"/>
    </row>
    <row r="1644" spans="6:6">
      <c r="F1644" s="355"/>
    </row>
    <row r="1645" spans="6:6">
      <c r="F1645" s="355"/>
    </row>
    <row r="1646" spans="6:6">
      <c r="F1646" s="355"/>
    </row>
    <row r="1647" spans="6:6">
      <c r="F1647" s="355"/>
    </row>
    <row r="1648" spans="6:6">
      <c r="F1648" s="355"/>
    </row>
    <row r="1649" spans="6:6">
      <c r="F1649" s="355"/>
    </row>
    <row r="1650" spans="6:6">
      <c r="F1650" s="355"/>
    </row>
    <row r="1651" spans="6:6">
      <c r="F1651" s="355"/>
    </row>
    <row r="1652" spans="6:6">
      <c r="F1652" s="355"/>
    </row>
    <row r="1653" spans="6:6">
      <c r="F1653" s="355"/>
    </row>
    <row r="1654" spans="6:6">
      <c r="F1654" s="355"/>
    </row>
    <row r="1655" spans="6:6">
      <c r="F1655" s="355"/>
    </row>
    <row r="1656" spans="6:6">
      <c r="F1656" s="355"/>
    </row>
    <row r="1657" spans="6:6">
      <c r="F1657" s="355"/>
    </row>
    <row r="1658" spans="6:6">
      <c r="F1658" s="355"/>
    </row>
    <row r="1659" spans="6:6">
      <c r="F1659" s="355"/>
    </row>
    <row r="1660" spans="6:6">
      <c r="F1660" s="355"/>
    </row>
    <row r="1661" spans="6:6">
      <c r="F1661" s="355"/>
    </row>
    <row r="1662" spans="6:6">
      <c r="F1662" s="355"/>
    </row>
    <row r="1663" spans="6:6">
      <c r="F1663" s="355"/>
    </row>
    <row r="1664" spans="6:6">
      <c r="F1664" s="355"/>
    </row>
    <row r="1665" spans="6:6">
      <c r="F1665" s="355"/>
    </row>
    <row r="1666" spans="6:6">
      <c r="F1666" s="355"/>
    </row>
    <row r="1667" spans="6:6">
      <c r="F1667" s="355"/>
    </row>
    <row r="1668" spans="6:6">
      <c r="F1668" s="355"/>
    </row>
    <row r="1669" spans="6:6">
      <c r="F1669" s="355"/>
    </row>
    <row r="1670" spans="6:6">
      <c r="F1670" s="355"/>
    </row>
    <row r="1671" spans="6:6">
      <c r="F1671" s="355"/>
    </row>
    <row r="1672" spans="6:6">
      <c r="F1672" s="355"/>
    </row>
    <row r="1673" spans="6:6">
      <c r="F1673" s="355"/>
    </row>
    <row r="1674" spans="6:6">
      <c r="F1674" s="355"/>
    </row>
    <row r="1675" spans="6:6">
      <c r="F1675" s="355"/>
    </row>
    <row r="1676" spans="6:6">
      <c r="F1676" s="355"/>
    </row>
    <row r="1677" spans="6:6">
      <c r="F1677" s="355"/>
    </row>
    <row r="1678" spans="6:6">
      <c r="F1678" s="355"/>
    </row>
    <row r="1679" spans="6:6">
      <c r="F1679" s="355"/>
    </row>
    <row r="1680" spans="6:6">
      <c r="F1680" s="355"/>
    </row>
    <row r="1681" spans="6:6">
      <c r="F1681" s="355"/>
    </row>
    <row r="1682" spans="6:6">
      <c r="F1682" s="355"/>
    </row>
    <row r="1683" spans="6:6">
      <c r="F1683" s="355"/>
    </row>
    <row r="1684" spans="6:6">
      <c r="F1684" s="355"/>
    </row>
    <row r="1685" spans="6:6">
      <c r="F1685" s="355"/>
    </row>
    <row r="1686" spans="6:6">
      <c r="F1686" s="355"/>
    </row>
    <row r="1687" spans="6:6">
      <c r="F1687" s="355"/>
    </row>
    <row r="1688" spans="6:6">
      <c r="F1688" s="355"/>
    </row>
    <row r="1689" spans="6:6">
      <c r="F1689" s="355"/>
    </row>
    <row r="1690" spans="6:6">
      <c r="F1690" s="355"/>
    </row>
    <row r="1691" spans="6:6">
      <c r="F1691" s="355"/>
    </row>
    <row r="1692" spans="6:6">
      <c r="F1692" s="355"/>
    </row>
    <row r="1693" spans="6:6">
      <c r="F1693" s="355"/>
    </row>
    <row r="1694" spans="6:6">
      <c r="F1694" s="355"/>
    </row>
    <row r="1695" spans="6:6">
      <c r="F1695" s="355"/>
    </row>
    <row r="1696" spans="6:6">
      <c r="F1696" s="355"/>
    </row>
    <row r="1697" spans="6:6">
      <c r="F1697" s="355"/>
    </row>
    <row r="1698" spans="6:6">
      <c r="F1698" s="355"/>
    </row>
    <row r="1699" spans="6:6">
      <c r="F1699" s="355"/>
    </row>
    <row r="1700" spans="6:6">
      <c r="F1700" s="355"/>
    </row>
    <row r="1701" spans="6:6">
      <c r="F1701" s="355"/>
    </row>
    <row r="1702" spans="6:6">
      <c r="F1702" s="355"/>
    </row>
    <row r="1703" spans="6:6">
      <c r="F1703" s="355"/>
    </row>
    <row r="1704" spans="6:6">
      <c r="F1704" s="355"/>
    </row>
    <row r="1705" spans="6:6">
      <c r="F1705" s="355"/>
    </row>
    <row r="1706" spans="6:6">
      <c r="F1706" s="355"/>
    </row>
    <row r="1707" spans="6:6">
      <c r="F1707" s="355"/>
    </row>
    <row r="1708" spans="6:6">
      <c r="F1708" s="355"/>
    </row>
    <row r="1709" spans="6:6">
      <c r="F1709" s="355"/>
    </row>
    <row r="1710" spans="6:6">
      <c r="F1710" s="355"/>
    </row>
    <row r="1711" spans="6:6">
      <c r="F1711" s="355"/>
    </row>
    <row r="1712" spans="6:6">
      <c r="F1712" s="355"/>
    </row>
    <row r="1713" spans="6:6">
      <c r="F1713" s="355"/>
    </row>
    <row r="1714" spans="6:6">
      <c r="F1714" s="355"/>
    </row>
    <row r="1715" spans="6:6">
      <c r="F1715" s="355"/>
    </row>
    <row r="1716" spans="6:6">
      <c r="F1716" s="355"/>
    </row>
    <row r="1717" spans="6:6">
      <c r="F1717" s="355"/>
    </row>
    <row r="1718" spans="6:6">
      <c r="F1718" s="355"/>
    </row>
    <row r="1719" spans="6:6">
      <c r="F1719" s="355"/>
    </row>
    <row r="1720" spans="6:6">
      <c r="F1720" s="355"/>
    </row>
    <row r="1721" spans="6:6">
      <c r="F1721" s="355"/>
    </row>
    <row r="1722" spans="6:6">
      <c r="F1722" s="355"/>
    </row>
    <row r="1723" spans="6:6">
      <c r="F1723" s="355"/>
    </row>
    <row r="1724" spans="6:6">
      <c r="F1724" s="355"/>
    </row>
    <row r="1725" spans="6:6">
      <c r="F1725" s="355"/>
    </row>
    <row r="1726" spans="6:6">
      <c r="F1726" s="355"/>
    </row>
    <row r="1727" spans="6:6">
      <c r="F1727" s="355"/>
    </row>
    <row r="1728" spans="6:6">
      <c r="F1728" s="355"/>
    </row>
    <row r="1729" spans="6:6">
      <c r="F1729" s="355"/>
    </row>
    <row r="1730" spans="6:6">
      <c r="F1730" s="355"/>
    </row>
    <row r="1731" spans="6:6">
      <c r="F1731" s="355"/>
    </row>
    <row r="1732" spans="6:6">
      <c r="F1732" s="355"/>
    </row>
    <row r="1733" spans="6:6">
      <c r="F1733" s="355"/>
    </row>
    <row r="1734" spans="6:6">
      <c r="F1734" s="355"/>
    </row>
    <row r="1735" spans="6:6">
      <c r="F1735" s="355"/>
    </row>
    <row r="1736" spans="6:6">
      <c r="F1736" s="355"/>
    </row>
    <row r="1737" spans="6:6">
      <c r="F1737" s="355"/>
    </row>
    <row r="1738" spans="6:6">
      <c r="F1738" s="355"/>
    </row>
    <row r="1739" spans="6:6">
      <c r="F1739" s="355"/>
    </row>
    <row r="1740" spans="6:6">
      <c r="F1740" s="355"/>
    </row>
    <row r="1741" spans="6:6">
      <c r="F1741" s="355"/>
    </row>
    <row r="1742" spans="6:6">
      <c r="F1742" s="355"/>
    </row>
    <row r="1743" spans="6:6">
      <c r="F1743" s="355"/>
    </row>
    <row r="1744" spans="6:6">
      <c r="F1744" s="355"/>
    </row>
    <row r="1745" spans="6:6">
      <c r="F1745" s="355"/>
    </row>
    <row r="1746" spans="6:6">
      <c r="F1746" s="355"/>
    </row>
    <row r="1747" spans="6:6">
      <c r="F1747" s="355"/>
    </row>
    <row r="1748" spans="6:6">
      <c r="F1748" s="355"/>
    </row>
    <row r="1749" spans="6:6">
      <c r="F1749" s="355"/>
    </row>
    <row r="1750" spans="6:6">
      <c r="F1750" s="355"/>
    </row>
    <row r="1751" spans="6:6">
      <c r="F1751" s="355"/>
    </row>
    <row r="1752" spans="6:6">
      <c r="F1752" s="355"/>
    </row>
    <row r="1753" spans="6:6">
      <c r="F1753" s="355"/>
    </row>
    <row r="1754" spans="6:6">
      <c r="F1754" s="355"/>
    </row>
    <row r="1755" spans="6:6">
      <c r="F1755" s="355"/>
    </row>
    <row r="1756" spans="6:6">
      <c r="F1756" s="355"/>
    </row>
    <row r="1757" spans="6:6">
      <c r="F1757" s="355"/>
    </row>
    <row r="1758" spans="6:6">
      <c r="F1758" s="355"/>
    </row>
    <row r="1759" spans="6:6">
      <c r="F1759" s="355"/>
    </row>
    <row r="1760" spans="6:6">
      <c r="F1760" s="355"/>
    </row>
    <row r="1761" spans="6:6">
      <c r="F1761" s="355"/>
    </row>
    <row r="1762" spans="6:6">
      <c r="F1762" s="355"/>
    </row>
    <row r="1763" spans="6:6">
      <c r="F1763" s="355"/>
    </row>
    <row r="1764" spans="6:6">
      <c r="F1764" s="355"/>
    </row>
    <row r="1765" spans="6:6">
      <c r="F1765" s="355"/>
    </row>
    <row r="1766" spans="6:6">
      <c r="F1766" s="355"/>
    </row>
    <row r="1767" spans="6:6">
      <c r="F1767" s="355"/>
    </row>
    <row r="1768" spans="6:6">
      <c r="F1768" s="355"/>
    </row>
    <row r="1769" spans="6:6">
      <c r="F1769" s="355"/>
    </row>
    <row r="1770" spans="6:6">
      <c r="F1770" s="355"/>
    </row>
    <row r="1771" spans="6:6">
      <c r="F1771" s="355"/>
    </row>
    <row r="1772" spans="6:6">
      <c r="F1772" s="355"/>
    </row>
    <row r="1773" spans="6:6">
      <c r="F1773" s="355"/>
    </row>
    <row r="1774" spans="6:6">
      <c r="F1774" s="355"/>
    </row>
    <row r="1775" spans="6:6">
      <c r="F1775" s="355"/>
    </row>
    <row r="1776" spans="6:6">
      <c r="F1776" s="355"/>
    </row>
    <row r="1777" spans="6:6">
      <c r="F1777" s="355"/>
    </row>
    <row r="1778" spans="6:6">
      <c r="F1778" s="355"/>
    </row>
    <row r="1779" spans="6:6">
      <c r="F1779" s="355"/>
    </row>
    <row r="1780" spans="6:6">
      <c r="F1780" s="355"/>
    </row>
    <row r="1781" spans="6:6">
      <c r="F1781" s="355"/>
    </row>
    <row r="1782" spans="6:6">
      <c r="F1782" s="355"/>
    </row>
    <row r="1783" spans="6:6">
      <c r="F1783" s="355"/>
    </row>
    <row r="1784" spans="6:6">
      <c r="F1784" s="355"/>
    </row>
    <row r="1785" spans="6:6">
      <c r="F1785" s="355"/>
    </row>
    <row r="1786" spans="6:6">
      <c r="F1786" s="355"/>
    </row>
    <row r="1787" spans="6:6">
      <c r="F1787" s="355"/>
    </row>
    <row r="1788" spans="6:6">
      <c r="F1788" s="355"/>
    </row>
    <row r="1789" spans="6:6">
      <c r="F1789" s="355"/>
    </row>
    <row r="1790" spans="6:6">
      <c r="F1790" s="355"/>
    </row>
    <row r="1791" spans="6:6">
      <c r="F1791" s="355"/>
    </row>
    <row r="1792" spans="6:6">
      <c r="F1792" s="355"/>
    </row>
    <row r="1793" spans="6:6">
      <c r="F1793" s="355"/>
    </row>
    <row r="1794" spans="6:6">
      <c r="F1794" s="355"/>
    </row>
    <row r="1795" spans="6:6">
      <c r="F1795" s="355"/>
    </row>
    <row r="1796" spans="6:6">
      <c r="F1796" s="355"/>
    </row>
    <row r="1797" spans="6:6">
      <c r="F1797" s="355"/>
    </row>
    <row r="1798" spans="6:6">
      <c r="F1798" s="355"/>
    </row>
    <row r="1799" spans="6:6">
      <c r="F1799" s="355"/>
    </row>
    <row r="1800" spans="6:6">
      <c r="F1800" s="355"/>
    </row>
    <row r="1801" spans="6:6">
      <c r="F1801" s="355"/>
    </row>
    <row r="1802" spans="6:6">
      <c r="F1802" s="355"/>
    </row>
    <row r="1803" spans="6:6">
      <c r="F1803" s="355"/>
    </row>
    <row r="1804" spans="6:6">
      <c r="F1804" s="355"/>
    </row>
    <row r="1805" spans="6:6">
      <c r="F1805" s="355"/>
    </row>
    <row r="1806" spans="6:6">
      <c r="F1806" s="355"/>
    </row>
    <row r="1807" spans="6:6">
      <c r="F1807" s="355"/>
    </row>
    <row r="1808" spans="6:6">
      <c r="F1808" s="355"/>
    </row>
    <row r="1809" spans="6:6">
      <c r="F1809" s="355"/>
    </row>
    <row r="1810" spans="6:6">
      <c r="F1810" s="355"/>
    </row>
    <row r="1811" spans="6:6">
      <c r="F1811" s="355"/>
    </row>
    <row r="1812" spans="6:6">
      <c r="F1812" s="355"/>
    </row>
    <row r="1813" spans="6:6">
      <c r="F1813" s="355"/>
    </row>
    <row r="1814" spans="6:6">
      <c r="F1814" s="355"/>
    </row>
    <row r="1815" spans="6:6">
      <c r="F1815" s="355"/>
    </row>
    <row r="1816" spans="6:6">
      <c r="F1816" s="355"/>
    </row>
    <row r="1817" spans="6:6">
      <c r="F1817" s="355"/>
    </row>
    <row r="1818" spans="6:6">
      <c r="F1818" s="355"/>
    </row>
    <row r="1819" spans="6:6">
      <c r="F1819" s="355"/>
    </row>
    <row r="1820" spans="6:6">
      <c r="F1820" s="355"/>
    </row>
    <row r="1821" spans="6:6">
      <c r="F1821" s="355"/>
    </row>
    <row r="1822" spans="6:6">
      <c r="F1822" s="355"/>
    </row>
    <row r="1823" spans="6:6">
      <c r="F1823" s="355"/>
    </row>
    <row r="1824" spans="6:6">
      <c r="F1824" s="355"/>
    </row>
    <row r="1825" spans="6:6">
      <c r="F1825" s="355"/>
    </row>
    <row r="1826" spans="6:6">
      <c r="F1826" s="355"/>
    </row>
    <row r="1827" spans="6:6">
      <c r="F1827" s="355"/>
    </row>
    <row r="1828" spans="6:6">
      <c r="F1828" s="355"/>
    </row>
    <row r="1829" spans="6:6">
      <c r="F1829" s="355"/>
    </row>
    <row r="1830" spans="6:6">
      <c r="F1830" s="355"/>
    </row>
    <row r="1831" spans="6:6">
      <c r="F1831" s="355"/>
    </row>
    <row r="1832" spans="6:6">
      <c r="F1832" s="355"/>
    </row>
    <row r="1833" spans="6:6">
      <c r="F1833" s="355"/>
    </row>
    <row r="1834" spans="6:6">
      <c r="F1834" s="355"/>
    </row>
    <row r="1835" spans="6:6">
      <c r="F1835" s="355"/>
    </row>
    <row r="1836" spans="6:6">
      <c r="F1836" s="355"/>
    </row>
    <row r="1837" spans="6:6">
      <c r="F1837" s="355"/>
    </row>
    <row r="1838" spans="6:6">
      <c r="F1838" s="355"/>
    </row>
    <row r="1839" spans="6:6">
      <c r="F1839" s="355"/>
    </row>
    <row r="1840" spans="6:6">
      <c r="F1840" s="355"/>
    </row>
    <row r="1841" spans="6:6">
      <c r="F1841" s="355"/>
    </row>
    <row r="1842" spans="6:6">
      <c r="F1842" s="355"/>
    </row>
    <row r="1843" spans="6:6">
      <c r="F1843" s="355"/>
    </row>
    <row r="1844" spans="6:6">
      <c r="F1844" s="355"/>
    </row>
    <row r="1845" spans="6:6">
      <c r="F1845" s="355"/>
    </row>
    <row r="1846" spans="6:6">
      <c r="F1846" s="355"/>
    </row>
    <row r="1847" spans="6:6">
      <c r="F1847" s="355"/>
    </row>
    <row r="1848" spans="6:6">
      <c r="F1848" s="355"/>
    </row>
    <row r="1849" spans="6:6">
      <c r="F1849" s="355"/>
    </row>
    <row r="1850" spans="6:6">
      <c r="F1850" s="355"/>
    </row>
    <row r="1851" spans="6:6">
      <c r="F1851" s="355"/>
    </row>
    <row r="1852" spans="6:6">
      <c r="F1852" s="355"/>
    </row>
    <row r="1853" spans="6:6">
      <c r="F1853" s="355"/>
    </row>
    <row r="1854" spans="6:6">
      <c r="F1854" s="355"/>
    </row>
    <row r="1855" spans="6:6">
      <c r="F1855" s="355"/>
    </row>
    <row r="1856" spans="6:6">
      <c r="F1856" s="355"/>
    </row>
    <row r="1857" spans="6:6">
      <c r="F1857" s="355"/>
    </row>
    <row r="1858" spans="6:6">
      <c r="F1858" s="355"/>
    </row>
    <row r="1859" spans="6:6">
      <c r="F1859" s="355"/>
    </row>
    <row r="1860" spans="6:6">
      <c r="F1860" s="355"/>
    </row>
    <row r="1861" spans="6:6">
      <c r="F1861" s="355"/>
    </row>
    <row r="1862" spans="6:6">
      <c r="F1862" s="355"/>
    </row>
    <row r="1863" spans="6:6">
      <c r="F1863" s="355"/>
    </row>
    <row r="1864" spans="6:6">
      <c r="F1864" s="355"/>
    </row>
    <row r="1865" spans="6:6">
      <c r="F1865" s="355"/>
    </row>
    <row r="1866" spans="6:6">
      <c r="F1866" s="355"/>
    </row>
    <row r="1867" spans="6:6">
      <c r="F1867" s="355"/>
    </row>
    <row r="1868" spans="6:6">
      <c r="F1868" s="355"/>
    </row>
    <row r="1869" spans="6:6">
      <c r="F1869" s="355"/>
    </row>
    <row r="1870" spans="6:6">
      <c r="F1870" s="355"/>
    </row>
    <row r="1871" spans="6:6">
      <c r="F1871" s="355"/>
    </row>
    <row r="1872" spans="6:6">
      <c r="F1872" s="355"/>
    </row>
    <row r="1873" spans="6:6">
      <c r="F1873" s="355"/>
    </row>
    <row r="1874" spans="6:6">
      <c r="F1874" s="355"/>
    </row>
    <row r="1875" spans="6:6">
      <c r="F1875" s="355"/>
    </row>
    <row r="1876" spans="6:6">
      <c r="F1876" s="355"/>
    </row>
    <row r="1877" spans="6:6">
      <c r="F1877" s="355"/>
    </row>
    <row r="1878" spans="6:6">
      <c r="F1878" s="355"/>
    </row>
    <row r="1879" spans="6:6">
      <c r="F1879" s="355"/>
    </row>
    <row r="1880" spans="6:6">
      <c r="F1880" s="355"/>
    </row>
    <row r="1881" spans="6:6">
      <c r="F1881" s="355"/>
    </row>
    <row r="1882" spans="6:6">
      <c r="F1882" s="355"/>
    </row>
    <row r="1883" spans="6:6">
      <c r="F1883" s="355"/>
    </row>
    <row r="1884" spans="6:6">
      <c r="F1884" s="355"/>
    </row>
    <row r="1885" spans="6:6">
      <c r="F1885" s="355"/>
    </row>
    <row r="1886" spans="6:6">
      <c r="F1886" s="355"/>
    </row>
    <row r="1887" spans="6:6">
      <c r="F1887" s="355"/>
    </row>
    <row r="1888" spans="6:6">
      <c r="F1888" s="355"/>
    </row>
    <row r="1889" spans="6:6">
      <c r="F1889" s="355"/>
    </row>
    <row r="1890" spans="6:6">
      <c r="F1890" s="355"/>
    </row>
    <row r="1891" spans="6:6">
      <c r="F1891" s="355"/>
    </row>
    <row r="1892" spans="6:6">
      <c r="F1892" s="355"/>
    </row>
    <row r="1893" spans="6:6">
      <c r="F1893" s="355"/>
    </row>
    <row r="1894" spans="6:6">
      <c r="F1894" s="355"/>
    </row>
    <row r="1895" spans="6:6">
      <c r="F1895" s="355"/>
    </row>
    <row r="1896" spans="6:6">
      <c r="F1896" s="355"/>
    </row>
    <row r="1897" spans="6:6">
      <c r="F1897" s="355"/>
    </row>
    <row r="1898" spans="6:6">
      <c r="F1898" s="355"/>
    </row>
    <row r="1899" spans="6:6">
      <c r="F1899" s="355"/>
    </row>
    <row r="1900" spans="6:6">
      <c r="F1900" s="355"/>
    </row>
    <row r="1901" spans="6:6">
      <c r="F1901" s="355"/>
    </row>
    <row r="1902" spans="6:6">
      <c r="F1902" s="355"/>
    </row>
    <row r="1903" spans="6:6">
      <c r="F1903" s="355"/>
    </row>
    <row r="1904" spans="6:6">
      <c r="F1904" s="355"/>
    </row>
    <row r="1905" spans="6:6">
      <c r="F1905" s="355"/>
    </row>
    <row r="1906" spans="6:6">
      <c r="F1906" s="355"/>
    </row>
    <row r="1907" spans="6:6">
      <c r="F1907" s="355"/>
    </row>
    <row r="1908" spans="6:6">
      <c r="F1908" s="355"/>
    </row>
    <row r="1909" spans="6:6">
      <c r="F1909" s="355"/>
    </row>
    <row r="1910" spans="6:6">
      <c r="F1910" s="355"/>
    </row>
    <row r="1911" spans="6:6">
      <c r="F1911" s="355"/>
    </row>
    <row r="1912" spans="6:6">
      <c r="F1912" s="355"/>
    </row>
    <row r="1913" spans="6:6">
      <c r="F1913" s="355"/>
    </row>
    <row r="1914" spans="6:6">
      <c r="F1914" s="355"/>
    </row>
    <row r="1915" spans="6:6">
      <c r="F1915" s="355"/>
    </row>
    <row r="1916" spans="6:6">
      <c r="F1916" s="355"/>
    </row>
    <row r="1917" spans="6:6">
      <c r="F1917" s="355"/>
    </row>
    <row r="1918" spans="6:6">
      <c r="F1918" s="355"/>
    </row>
    <row r="1919" spans="6:6">
      <c r="F1919" s="355"/>
    </row>
    <row r="1920" spans="6:6">
      <c r="F1920" s="355"/>
    </row>
    <row r="1921" spans="6:6">
      <c r="F1921" s="355"/>
    </row>
    <row r="1922" spans="6:6">
      <c r="F1922" s="355"/>
    </row>
    <row r="1923" spans="6:6">
      <c r="F1923" s="355"/>
    </row>
    <row r="1924" spans="6:6">
      <c r="F1924" s="355"/>
    </row>
    <row r="1925" spans="6:6">
      <c r="F1925" s="355"/>
    </row>
    <row r="1926" spans="6:6">
      <c r="F1926" s="355"/>
    </row>
    <row r="1927" spans="6:6">
      <c r="F1927" s="355"/>
    </row>
    <row r="1928" spans="6:6">
      <c r="F1928" s="355"/>
    </row>
    <row r="1929" spans="6:6">
      <c r="F1929" s="355"/>
    </row>
    <row r="1930" spans="6:6">
      <c r="F1930" s="355"/>
    </row>
    <row r="1931" spans="6:6">
      <c r="F1931" s="355"/>
    </row>
    <row r="1932" spans="6:6">
      <c r="F1932" s="355"/>
    </row>
    <row r="1933" spans="6:6">
      <c r="F1933" s="355"/>
    </row>
    <row r="1934" spans="6:6">
      <c r="F1934" s="355"/>
    </row>
    <row r="1935" spans="6:6">
      <c r="F1935" s="355"/>
    </row>
    <row r="1936" spans="6:6">
      <c r="F1936" s="355"/>
    </row>
    <row r="1937" spans="6:6">
      <c r="F1937" s="355"/>
    </row>
    <row r="1938" spans="6:6">
      <c r="F1938" s="355"/>
    </row>
    <row r="1939" spans="6:6">
      <c r="F1939" s="355"/>
    </row>
    <row r="1940" spans="6:6">
      <c r="F1940" s="355"/>
    </row>
    <row r="1941" spans="6:6">
      <c r="F1941" s="355"/>
    </row>
    <row r="1942" spans="6:6">
      <c r="F1942" s="355"/>
    </row>
    <row r="1943" spans="6:6">
      <c r="F1943" s="355"/>
    </row>
    <row r="1944" spans="6:6">
      <c r="F1944" s="355"/>
    </row>
    <row r="1945" spans="6:6">
      <c r="F1945" s="355"/>
    </row>
    <row r="1946" spans="6:6">
      <c r="F1946" s="355"/>
    </row>
    <row r="1947" spans="6:6">
      <c r="F1947" s="355"/>
    </row>
    <row r="1948" spans="6:6">
      <c r="F1948" s="355"/>
    </row>
    <row r="1949" spans="6:6">
      <c r="F1949" s="355"/>
    </row>
    <row r="1950" spans="6:6">
      <c r="F1950" s="355"/>
    </row>
    <row r="1951" spans="6:6">
      <c r="F1951" s="355"/>
    </row>
    <row r="1952" spans="6:6">
      <c r="F1952" s="355"/>
    </row>
    <row r="1953" spans="6:6">
      <c r="F1953" s="355"/>
    </row>
    <row r="1954" spans="6:6">
      <c r="F1954" s="355"/>
    </row>
    <row r="1955" spans="6:6">
      <c r="F1955" s="355"/>
    </row>
    <row r="1956" spans="6:6">
      <c r="F1956" s="355"/>
    </row>
    <row r="1957" spans="6:6">
      <c r="F1957" s="355"/>
    </row>
    <row r="1958" spans="6:6">
      <c r="F1958" s="355"/>
    </row>
    <row r="1959" spans="6:6">
      <c r="F1959" s="355"/>
    </row>
    <row r="1960" spans="6:6">
      <c r="F1960" s="355"/>
    </row>
    <row r="1961" spans="6:6">
      <c r="F1961" s="355"/>
    </row>
    <row r="1962" spans="6:6">
      <c r="F1962" s="355"/>
    </row>
    <row r="1963" spans="6:6">
      <c r="F1963" s="355"/>
    </row>
    <row r="1964" spans="6:6">
      <c r="F1964" s="355"/>
    </row>
    <row r="1965" spans="6:6">
      <c r="F1965" s="355"/>
    </row>
    <row r="1966" spans="6:6">
      <c r="F1966" s="355"/>
    </row>
    <row r="1967" spans="6:6">
      <c r="F1967" s="355"/>
    </row>
    <row r="1968" spans="6:6">
      <c r="F1968" s="355"/>
    </row>
    <row r="1969" spans="6:6">
      <c r="F1969" s="355"/>
    </row>
    <row r="1970" spans="6:6">
      <c r="F1970" s="355"/>
    </row>
    <row r="1971" spans="6:6">
      <c r="F1971" s="355"/>
    </row>
    <row r="1972" spans="6:6">
      <c r="F1972" s="355"/>
    </row>
    <row r="1973" spans="6:6">
      <c r="F1973" s="355"/>
    </row>
    <row r="1974" spans="6:6">
      <c r="F1974" s="355"/>
    </row>
    <row r="1975" spans="6:6">
      <c r="F1975" s="355"/>
    </row>
    <row r="1976" spans="6:6">
      <c r="F1976" s="355"/>
    </row>
    <row r="1977" spans="6:6">
      <c r="F1977" s="355"/>
    </row>
    <row r="1978" spans="6:6">
      <c r="F1978" s="355"/>
    </row>
    <row r="1979" spans="6:6">
      <c r="F1979" s="355"/>
    </row>
    <row r="1980" spans="6:6">
      <c r="F1980" s="355"/>
    </row>
    <row r="1981" spans="6:6">
      <c r="F1981" s="355"/>
    </row>
    <row r="1982" spans="6:6">
      <c r="F1982" s="355"/>
    </row>
    <row r="1983" spans="6:6">
      <c r="F1983" s="355"/>
    </row>
    <row r="1984" spans="6:6">
      <c r="F1984" s="355"/>
    </row>
    <row r="1985" spans="6:6">
      <c r="F1985" s="355"/>
    </row>
    <row r="1986" spans="6:6">
      <c r="F1986" s="355"/>
    </row>
    <row r="1987" spans="6:6">
      <c r="F1987" s="355"/>
    </row>
    <row r="1988" spans="6:6">
      <c r="F1988" s="355"/>
    </row>
    <row r="1989" spans="6:6">
      <c r="F1989" s="355"/>
    </row>
    <row r="1990" spans="6:6">
      <c r="F1990" s="355"/>
    </row>
    <row r="1991" spans="6:6">
      <c r="F1991" s="355"/>
    </row>
    <row r="1992" spans="6:6">
      <c r="F1992" s="355"/>
    </row>
    <row r="1993" spans="6:6">
      <c r="F1993" s="355"/>
    </row>
    <row r="1994" spans="6:6">
      <c r="F1994" s="355"/>
    </row>
    <row r="1995" spans="6:6">
      <c r="F1995" s="355"/>
    </row>
    <row r="1996" spans="6:6">
      <c r="F1996" s="355"/>
    </row>
    <row r="1997" spans="6:6">
      <c r="F1997" s="355"/>
    </row>
    <row r="1998" spans="6:6">
      <c r="F1998" s="355"/>
    </row>
    <row r="1999" spans="6:6">
      <c r="F1999" s="355"/>
    </row>
    <row r="2000" spans="6:6">
      <c r="F2000" s="355"/>
    </row>
    <row r="2001" spans="6:6">
      <c r="F2001" s="355"/>
    </row>
    <row r="2002" spans="6:6">
      <c r="F2002" s="355"/>
    </row>
    <row r="2003" spans="6:6">
      <c r="F2003" s="355"/>
    </row>
    <row r="2004" spans="6:6">
      <c r="F2004" s="355"/>
    </row>
    <row r="2005" spans="6:6">
      <c r="F2005" s="355"/>
    </row>
    <row r="2006" spans="6:6">
      <c r="F2006" s="355"/>
    </row>
    <row r="2007" spans="6:6">
      <c r="F2007" s="355"/>
    </row>
    <row r="2008" spans="6:6">
      <c r="F2008" s="355"/>
    </row>
    <row r="2009" spans="6:6">
      <c r="F2009" s="355"/>
    </row>
    <row r="2010" spans="6:6">
      <c r="F2010" s="355"/>
    </row>
    <row r="2011" spans="6:6">
      <c r="F2011" s="355"/>
    </row>
    <row r="2012" spans="6:6">
      <c r="F2012" s="355"/>
    </row>
    <row r="2013" spans="6:6">
      <c r="F2013" s="355"/>
    </row>
    <row r="2014" spans="6:6">
      <c r="F2014" s="355"/>
    </row>
    <row r="2015" spans="6:6">
      <c r="F2015" s="355"/>
    </row>
    <row r="2016" spans="6:6">
      <c r="F2016" s="355"/>
    </row>
    <row r="2017" spans="6:6">
      <c r="F2017" s="355"/>
    </row>
    <row r="2018" spans="6:6">
      <c r="F2018" s="355"/>
    </row>
    <row r="2019" spans="6:6">
      <c r="F2019" s="355"/>
    </row>
    <row r="2020" spans="6:6">
      <c r="F2020" s="355"/>
    </row>
    <row r="2021" spans="6:6">
      <c r="F2021" s="355"/>
    </row>
    <row r="2022" spans="6:6">
      <c r="F2022" s="355"/>
    </row>
    <row r="2023" spans="6:6">
      <c r="F2023" s="355"/>
    </row>
    <row r="2024" spans="6:6">
      <c r="F2024" s="355"/>
    </row>
    <row r="2025" spans="6:6">
      <c r="F2025" s="355"/>
    </row>
    <row r="2026" spans="6:6">
      <c r="F2026" s="355"/>
    </row>
    <row r="2027" spans="6:6">
      <c r="F2027" s="355"/>
    </row>
    <row r="2028" spans="6:6">
      <c r="F2028" s="355"/>
    </row>
    <row r="2029" spans="6:6">
      <c r="F2029" s="355"/>
    </row>
    <row r="2030" spans="6:6">
      <c r="F2030" s="355"/>
    </row>
    <row r="2031" spans="6:6">
      <c r="F2031" s="355"/>
    </row>
    <row r="2032" spans="6:6">
      <c r="F2032" s="355"/>
    </row>
    <row r="2033" spans="6:6">
      <c r="F2033" s="355"/>
    </row>
    <row r="2034" spans="6:6">
      <c r="F2034" s="355"/>
    </row>
    <row r="2035" spans="6:6">
      <c r="F2035" s="355"/>
    </row>
    <row r="2036" spans="6:6">
      <c r="F2036" s="355"/>
    </row>
    <row r="2037" spans="6:6">
      <c r="F2037" s="355"/>
    </row>
    <row r="2038" spans="6:6">
      <c r="F2038" s="355"/>
    </row>
    <row r="2039" spans="6:6">
      <c r="F2039" s="355"/>
    </row>
    <row r="2040" spans="6:6">
      <c r="F2040" s="355"/>
    </row>
    <row r="2041" spans="6:6">
      <c r="F2041" s="355"/>
    </row>
    <row r="2042" spans="6:6">
      <c r="F2042" s="355"/>
    </row>
    <row r="2043" spans="6:6">
      <c r="F2043" s="355"/>
    </row>
    <row r="2044" spans="6:6">
      <c r="F2044" s="355"/>
    </row>
    <row r="2045" spans="6:6">
      <c r="F2045" s="355"/>
    </row>
    <row r="2046" spans="6:6">
      <c r="F2046" s="355"/>
    </row>
    <row r="2047" spans="6:6">
      <c r="F2047" s="355"/>
    </row>
    <row r="2048" spans="6:6">
      <c r="F2048" s="355"/>
    </row>
    <row r="2049" spans="6:6">
      <c r="F2049" s="355"/>
    </row>
    <row r="2050" spans="6:6">
      <c r="F2050" s="355"/>
    </row>
    <row r="2051" spans="6:6">
      <c r="F2051" s="355"/>
    </row>
    <row r="2052" spans="6:6">
      <c r="F2052" s="355"/>
    </row>
    <row r="2053" spans="6:6">
      <c r="F2053" s="355"/>
    </row>
    <row r="2054" spans="6:6">
      <c r="F2054" s="355"/>
    </row>
    <row r="2055" spans="6:6">
      <c r="F2055" s="355"/>
    </row>
    <row r="2056" spans="6:6">
      <c r="F2056" s="355"/>
    </row>
    <row r="2057" spans="6:6">
      <c r="F2057" s="355"/>
    </row>
    <row r="2058" spans="6:6">
      <c r="F2058" s="355"/>
    </row>
    <row r="2059" spans="6:6">
      <c r="F2059" s="355"/>
    </row>
    <row r="2060" spans="6:6">
      <c r="F2060" s="355"/>
    </row>
    <row r="2061" spans="6:6">
      <c r="F2061" s="355"/>
    </row>
    <row r="2062" spans="6:6">
      <c r="F2062" s="355"/>
    </row>
    <row r="2063" spans="6:6">
      <c r="F2063" s="355"/>
    </row>
    <row r="2064" spans="6:6">
      <c r="F2064" s="355"/>
    </row>
    <row r="2065" spans="6:6">
      <c r="F2065" s="355"/>
    </row>
    <row r="2066" spans="6:6">
      <c r="F2066" s="355"/>
    </row>
    <row r="2067" spans="6:6">
      <c r="F2067" s="355"/>
    </row>
    <row r="2068" spans="6:6">
      <c r="F2068" s="355"/>
    </row>
    <row r="2069" spans="6:6">
      <c r="F2069" s="355"/>
    </row>
    <row r="2070" spans="6:6">
      <c r="F2070" s="355"/>
    </row>
    <row r="2071" spans="6:6">
      <c r="F2071" s="355"/>
    </row>
    <row r="2072" spans="6:6">
      <c r="F2072" s="355"/>
    </row>
    <row r="2073" spans="6:6">
      <c r="F2073" s="355"/>
    </row>
    <row r="2074" spans="6:6">
      <c r="F2074" s="355"/>
    </row>
    <row r="2075" spans="6:6">
      <c r="F2075" s="355"/>
    </row>
    <row r="2076" spans="6:6">
      <c r="F2076" s="355"/>
    </row>
    <row r="2077" spans="6:6">
      <c r="F2077" s="355"/>
    </row>
    <row r="2078" spans="6:6">
      <c r="F2078" s="355"/>
    </row>
    <row r="2079" spans="6:6">
      <c r="F2079" s="355"/>
    </row>
    <row r="2080" spans="6:6">
      <c r="F2080" s="355"/>
    </row>
    <row r="2081" spans="6:6">
      <c r="F2081" s="355"/>
    </row>
    <row r="2082" spans="6:6">
      <c r="F2082" s="355"/>
    </row>
    <row r="2083" spans="6:6">
      <c r="F2083" s="355"/>
    </row>
    <row r="2084" spans="6:6">
      <c r="F2084" s="355"/>
    </row>
    <row r="2085" spans="6:6">
      <c r="F2085" s="355"/>
    </row>
    <row r="2086" spans="6:6">
      <c r="F2086" s="355"/>
    </row>
    <row r="2087" spans="6:6">
      <c r="F2087" s="355"/>
    </row>
    <row r="2088" spans="6:6">
      <c r="F2088" s="355"/>
    </row>
    <row r="2089" spans="6:6">
      <c r="F2089" s="355"/>
    </row>
    <row r="2090" spans="6:6">
      <c r="F2090" s="355"/>
    </row>
    <row r="2091" spans="6:6">
      <c r="F2091" s="355"/>
    </row>
    <row r="2092" spans="6:6">
      <c r="F2092" s="355"/>
    </row>
    <row r="2093" spans="6:6">
      <c r="F2093" s="355"/>
    </row>
    <row r="2094" spans="6:6">
      <c r="F2094" s="355"/>
    </row>
    <row r="2095" spans="6:6">
      <c r="F2095" s="355"/>
    </row>
    <row r="2096" spans="6:6">
      <c r="F2096" s="355"/>
    </row>
    <row r="2097" spans="6:6">
      <c r="F2097" s="355"/>
    </row>
    <row r="2098" spans="6:6">
      <c r="F2098" s="355"/>
    </row>
    <row r="2099" spans="6:6">
      <c r="F2099" s="355"/>
    </row>
    <row r="2100" spans="6:6">
      <c r="F2100" s="355"/>
    </row>
    <row r="2101" spans="6:6">
      <c r="F2101" s="355"/>
    </row>
    <row r="2102" spans="6:6">
      <c r="F2102" s="355"/>
    </row>
    <row r="2103" spans="6:6">
      <c r="F2103" s="355"/>
    </row>
    <row r="2104" spans="6:6">
      <c r="F2104" s="355"/>
    </row>
    <row r="2105" spans="6:6">
      <c r="F2105" s="355"/>
    </row>
    <row r="2106" spans="6:6">
      <c r="F2106" s="355"/>
    </row>
    <row r="2107" spans="6:6">
      <c r="F2107" s="355"/>
    </row>
    <row r="2108" spans="6:6">
      <c r="F2108" s="355"/>
    </row>
    <row r="2109" spans="6:6">
      <c r="F2109" s="355"/>
    </row>
    <row r="2110" spans="6:6">
      <c r="F2110" s="355"/>
    </row>
    <row r="2111" spans="6:6">
      <c r="F2111" s="355"/>
    </row>
    <row r="2112" spans="6:6">
      <c r="F2112" s="355"/>
    </row>
    <row r="2113" spans="6:6">
      <c r="F2113" s="355"/>
    </row>
    <row r="2114" spans="6:6">
      <c r="F2114" s="355"/>
    </row>
    <row r="2115" spans="6:6">
      <c r="F2115" s="355"/>
    </row>
    <row r="2116" spans="6:6">
      <c r="F2116" s="355"/>
    </row>
    <row r="2117" spans="6:6">
      <c r="F2117" s="355"/>
    </row>
    <row r="2118" spans="6:6">
      <c r="F2118" s="355"/>
    </row>
    <row r="2119" spans="6:6">
      <c r="F2119" s="355"/>
    </row>
    <row r="2120" spans="6:6">
      <c r="F2120" s="355"/>
    </row>
    <row r="2121" spans="6:6">
      <c r="F2121" s="355"/>
    </row>
    <row r="2122" spans="6:6">
      <c r="F2122" s="355"/>
    </row>
    <row r="2123" spans="6:6">
      <c r="F2123" s="355"/>
    </row>
    <row r="2124" spans="6:6">
      <c r="F2124" s="355"/>
    </row>
    <row r="2125" spans="6:6">
      <c r="F2125" s="355"/>
    </row>
    <row r="2126" spans="6:6">
      <c r="F2126" s="355"/>
    </row>
    <row r="2127" spans="6:6">
      <c r="F2127" s="355"/>
    </row>
    <row r="2128" spans="6:6">
      <c r="F2128" s="355"/>
    </row>
    <row r="2129" spans="6:6">
      <c r="F2129" s="355"/>
    </row>
    <row r="2130" spans="6:6">
      <c r="F2130" s="355"/>
    </row>
    <row r="2131" spans="6:6">
      <c r="F2131" s="355"/>
    </row>
    <row r="2132" spans="6:6">
      <c r="F2132" s="355"/>
    </row>
    <row r="2133" spans="6:6">
      <c r="F2133" s="355"/>
    </row>
    <row r="2134" spans="6:6">
      <c r="F2134" s="355"/>
    </row>
    <row r="2135" spans="6:6">
      <c r="F2135" s="355"/>
    </row>
    <row r="2136" spans="6:6">
      <c r="F2136" s="355"/>
    </row>
    <row r="2137" spans="6:6">
      <c r="F2137" s="355"/>
    </row>
    <row r="2138" spans="6:6">
      <c r="F2138" s="355"/>
    </row>
    <row r="2139" spans="6:6">
      <c r="F2139" s="355"/>
    </row>
    <row r="2140" spans="6:6">
      <c r="F2140" s="355"/>
    </row>
    <row r="2141" spans="6:6">
      <c r="F2141" s="355"/>
    </row>
    <row r="2142" spans="6:6">
      <c r="F2142" s="355"/>
    </row>
    <row r="2143" spans="6:6">
      <c r="F2143" s="355"/>
    </row>
    <row r="2144" spans="6:6">
      <c r="F2144" s="355"/>
    </row>
    <row r="2145" spans="6:6">
      <c r="F2145" s="355"/>
    </row>
    <row r="2146" spans="6:6">
      <c r="F2146" s="355"/>
    </row>
    <row r="2147" spans="6:6">
      <c r="F2147" s="355"/>
    </row>
    <row r="2148" spans="6:6">
      <c r="F2148" s="355"/>
    </row>
    <row r="2149" spans="6:6">
      <c r="F2149" s="355"/>
    </row>
    <row r="2150" spans="6:6">
      <c r="F2150" s="355"/>
    </row>
    <row r="2151" spans="6:6">
      <c r="F2151" s="355"/>
    </row>
    <row r="2152" spans="6:6">
      <c r="F2152" s="355"/>
    </row>
    <row r="2153" spans="6:6">
      <c r="F2153" s="355"/>
    </row>
    <row r="2154" spans="6:6">
      <c r="F2154" s="355"/>
    </row>
    <row r="2155" spans="6:6">
      <c r="F2155" s="355"/>
    </row>
    <row r="2156" spans="6:6">
      <c r="F2156" s="355"/>
    </row>
    <row r="2157" spans="6:6">
      <c r="F2157" s="355"/>
    </row>
    <row r="2158" spans="6:6">
      <c r="F2158" s="355"/>
    </row>
    <row r="2159" spans="6:6">
      <c r="F2159" s="355"/>
    </row>
    <row r="2160" spans="6:6">
      <c r="F2160" s="355"/>
    </row>
    <row r="2161" spans="6:6">
      <c r="F2161" s="355"/>
    </row>
    <row r="2162" spans="6:6">
      <c r="F2162" s="355"/>
    </row>
    <row r="2163" spans="6:6">
      <c r="F2163" s="355"/>
    </row>
    <row r="2164" spans="6:6">
      <c r="F2164" s="355"/>
    </row>
    <row r="2165" spans="6:6">
      <c r="F2165" s="355"/>
    </row>
    <row r="2166" spans="6:6">
      <c r="F2166" s="355"/>
    </row>
    <row r="2167" spans="6:6">
      <c r="F2167" s="355"/>
    </row>
    <row r="2168" spans="6:6">
      <c r="F2168" s="355"/>
    </row>
    <row r="2169" spans="6:6">
      <c r="F2169" s="355"/>
    </row>
    <row r="2170" spans="6:6">
      <c r="F2170" s="355"/>
    </row>
    <row r="2171" spans="6:6">
      <c r="F2171" s="355"/>
    </row>
    <row r="2172" spans="6:6">
      <c r="F2172" s="355"/>
    </row>
    <row r="2173" spans="6:6">
      <c r="F2173" s="355"/>
    </row>
    <row r="2174" spans="6:6">
      <c r="F2174" s="355"/>
    </row>
    <row r="2175" spans="6:6">
      <c r="F2175" s="355"/>
    </row>
    <row r="2176" spans="6:6">
      <c r="F2176" s="355"/>
    </row>
    <row r="2177" spans="6:6">
      <c r="F2177" s="355"/>
    </row>
    <row r="2178" spans="6:6">
      <c r="F2178" s="355"/>
    </row>
    <row r="2179" spans="6:6">
      <c r="F2179" s="355"/>
    </row>
    <row r="2180" spans="6:6">
      <c r="F2180" s="355"/>
    </row>
    <row r="2181" spans="6:6">
      <c r="F2181" s="355"/>
    </row>
    <row r="2182" spans="6:6">
      <c r="F2182" s="355"/>
    </row>
    <row r="2183" spans="6:6">
      <c r="F2183" s="355"/>
    </row>
    <row r="2184" spans="6:6">
      <c r="F2184" s="355"/>
    </row>
    <row r="2185" spans="6:6">
      <c r="F2185" s="355"/>
    </row>
    <row r="2186" spans="6:6">
      <c r="F2186" s="355"/>
    </row>
    <row r="2187" spans="6:6">
      <c r="F2187" s="355"/>
    </row>
    <row r="2188" spans="6:6">
      <c r="F2188" s="355"/>
    </row>
    <row r="2189" spans="6:6">
      <c r="F2189" s="355"/>
    </row>
    <row r="2190" spans="6:6">
      <c r="F2190" s="355"/>
    </row>
    <row r="2191" spans="6:6">
      <c r="F2191" s="355"/>
    </row>
    <row r="2192" spans="6:6">
      <c r="F2192" s="355"/>
    </row>
    <row r="2193" spans="6:6">
      <c r="F2193" s="355"/>
    </row>
    <row r="2194" spans="6:6">
      <c r="F2194" s="355"/>
    </row>
    <row r="2195" spans="6:6">
      <c r="F2195" s="355"/>
    </row>
    <row r="2196" spans="6:6">
      <c r="F2196" s="355"/>
    </row>
    <row r="2197" spans="6:6">
      <c r="F2197" s="355"/>
    </row>
    <row r="2198" spans="6:6">
      <c r="F2198" s="355"/>
    </row>
    <row r="2199" spans="6:6">
      <c r="F2199" s="355"/>
    </row>
    <row r="2200" spans="6:6">
      <c r="F2200" s="355"/>
    </row>
    <row r="2201" spans="6:6">
      <c r="F2201" s="355"/>
    </row>
    <row r="2202" spans="6:6">
      <c r="F2202" s="355"/>
    </row>
    <row r="2203" spans="6:6">
      <c r="F2203" s="355"/>
    </row>
    <row r="2204" spans="6:6">
      <c r="F2204" s="355"/>
    </row>
    <row r="2205" spans="6:6">
      <c r="F2205" s="355"/>
    </row>
    <row r="2206" spans="6:6">
      <c r="F2206" s="355"/>
    </row>
    <row r="2207" spans="6:6">
      <c r="F2207" s="355"/>
    </row>
    <row r="2208" spans="6:6">
      <c r="F2208" s="355"/>
    </row>
    <row r="2209" spans="6:6">
      <c r="F2209" s="355"/>
    </row>
    <row r="2210" spans="6:6">
      <c r="F2210" s="355"/>
    </row>
    <row r="2211" spans="6:6">
      <c r="F2211" s="355"/>
    </row>
    <row r="2212" spans="6:6">
      <c r="F2212" s="355"/>
    </row>
    <row r="2213" spans="6:6">
      <c r="F2213" s="355"/>
    </row>
    <row r="2214" spans="6:6">
      <c r="F2214" s="355"/>
    </row>
    <row r="2215" spans="6:6">
      <c r="F2215" s="355"/>
    </row>
    <row r="2216" spans="6:6">
      <c r="F2216" s="355"/>
    </row>
    <row r="2217" spans="6:6">
      <c r="F2217" s="355"/>
    </row>
    <row r="2218" spans="6:6">
      <c r="F2218" s="355"/>
    </row>
    <row r="2219" spans="6:6">
      <c r="F2219" s="355"/>
    </row>
    <row r="2220" spans="6:6">
      <c r="F2220" s="355"/>
    </row>
    <row r="2221" spans="6:6">
      <c r="F2221" s="355"/>
    </row>
    <row r="2222" spans="6:6">
      <c r="F2222" s="355"/>
    </row>
    <row r="2223" spans="6:6">
      <c r="F2223" s="355"/>
    </row>
    <row r="2224" spans="6:6">
      <c r="F2224" s="355"/>
    </row>
    <row r="2225" spans="6:6">
      <c r="F2225" s="355"/>
    </row>
    <row r="2226" spans="6:6">
      <c r="F2226" s="355"/>
    </row>
    <row r="2227" spans="6:6">
      <c r="F2227" s="355"/>
    </row>
    <row r="2228" spans="6:6">
      <c r="F2228" s="355"/>
    </row>
    <row r="2229" spans="6:6">
      <c r="F2229" s="355"/>
    </row>
    <row r="2230" spans="6:6">
      <c r="F2230" s="355"/>
    </row>
    <row r="2231" spans="6:6">
      <c r="F2231" s="355"/>
    </row>
    <row r="2232" spans="6:6">
      <c r="F2232" s="355"/>
    </row>
    <row r="2233" spans="6:6">
      <c r="F2233" s="355"/>
    </row>
    <row r="2234" spans="6:6">
      <c r="F2234" s="355"/>
    </row>
    <row r="2235" spans="6:6">
      <c r="F2235" s="355"/>
    </row>
    <row r="2236" spans="6:6">
      <c r="F2236" s="355"/>
    </row>
    <row r="2237" spans="6:6">
      <c r="F2237" s="355"/>
    </row>
    <row r="2238" spans="6:6">
      <c r="F2238" s="355"/>
    </row>
    <row r="2239" spans="6:6">
      <c r="F2239" s="355"/>
    </row>
    <row r="2240" spans="6:6">
      <c r="F2240" s="355"/>
    </row>
    <row r="2241" spans="6:6">
      <c r="F2241" s="355"/>
    </row>
    <row r="2242" spans="6:6">
      <c r="F2242" s="355"/>
    </row>
    <row r="2243" spans="6:6">
      <c r="F2243" s="355"/>
    </row>
    <row r="2244" spans="6:6">
      <c r="F2244" s="355"/>
    </row>
    <row r="2245" spans="6:6">
      <c r="F2245" s="355"/>
    </row>
    <row r="2246" spans="6:6">
      <c r="F2246" s="355"/>
    </row>
    <row r="2247" spans="6:6">
      <c r="F2247" s="355"/>
    </row>
    <row r="2248" spans="6:6">
      <c r="F2248" s="355"/>
    </row>
    <row r="2249" spans="6:6">
      <c r="F2249" s="355"/>
    </row>
    <row r="2250" spans="6:6">
      <c r="F2250" s="355"/>
    </row>
    <row r="2251" spans="6:6">
      <c r="F2251" s="355"/>
    </row>
    <row r="2252" spans="6:6">
      <c r="F2252" s="355"/>
    </row>
    <row r="2253" spans="6:6">
      <c r="F2253" s="355"/>
    </row>
    <row r="2254" spans="6:6">
      <c r="F2254" s="355"/>
    </row>
    <row r="2255" spans="6:6">
      <c r="F2255" s="355"/>
    </row>
    <row r="2256" spans="6:6">
      <c r="F2256" s="355"/>
    </row>
    <row r="2257" spans="6:6">
      <c r="F2257" s="355"/>
    </row>
    <row r="2258" spans="6:6">
      <c r="F2258" s="355"/>
    </row>
    <row r="2259" spans="6:6">
      <c r="F2259" s="355"/>
    </row>
    <row r="2260" spans="6:6">
      <c r="F2260" s="355"/>
    </row>
    <row r="2261" spans="6:6">
      <c r="F2261" s="355"/>
    </row>
    <row r="2262" spans="6:6">
      <c r="F2262" s="355"/>
    </row>
    <row r="2263" spans="6:6">
      <c r="F2263" s="355"/>
    </row>
    <row r="2264" spans="6:6">
      <c r="F2264" s="355"/>
    </row>
    <row r="2265" spans="6:6">
      <c r="F2265" s="355"/>
    </row>
    <row r="2266" spans="6:6">
      <c r="F2266" s="355"/>
    </row>
    <row r="2267" spans="6:6">
      <c r="F2267" s="355"/>
    </row>
    <row r="2268" spans="6:6">
      <c r="F2268" s="355"/>
    </row>
    <row r="2269" spans="6:6">
      <c r="F2269" s="355"/>
    </row>
    <row r="2270" spans="6:6">
      <c r="F2270" s="355"/>
    </row>
    <row r="2271" spans="6:6">
      <c r="F2271" s="355"/>
    </row>
    <row r="2272" spans="6:6">
      <c r="F2272" s="355"/>
    </row>
    <row r="2273" spans="6:6">
      <c r="F2273" s="355"/>
    </row>
    <row r="2274" spans="6:6">
      <c r="F2274" s="355"/>
    </row>
    <row r="2275" spans="6:6">
      <c r="F2275" s="355"/>
    </row>
    <row r="2276" spans="6:6">
      <c r="F2276" s="355"/>
    </row>
    <row r="2277" spans="6:6">
      <c r="F2277" s="355"/>
    </row>
    <row r="2278" spans="6:6">
      <c r="F2278" s="355"/>
    </row>
    <row r="2279" spans="6:6">
      <c r="F2279" s="355"/>
    </row>
    <row r="2280" spans="6:6">
      <c r="F2280" s="355"/>
    </row>
    <row r="2281" spans="6:6">
      <c r="F2281" s="355"/>
    </row>
    <row r="2282" spans="6:6">
      <c r="F2282" s="355"/>
    </row>
    <row r="2283" spans="6:6">
      <c r="F2283" s="355"/>
    </row>
    <row r="2284" spans="6:6">
      <c r="F2284" s="355"/>
    </row>
    <row r="2285" spans="6:6">
      <c r="F2285" s="355"/>
    </row>
    <row r="2286" spans="6:6">
      <c r="F2286" s="355"/>
    </row>
    <row r="2287" spans="6:6">
      <c r="F2287" s="355"/>
    </row>
    <row r="2288" spans="6:6">
      <c r="F2288" s="355"/>
    </row>
    <row r="2289" spans="6:6">
      <c r="F2289" s="355"/>
    </row>
    <row r="2290" spans="6:6">
      <c r="F2290" s="355"/>
    </row>
    <row r="2291" spans="6:6">
      <c r="F2291" s="355"/>
    </row>
    <row r="2292" spans="6:6">
      <c r="F2292" s="355"/>
    </row>
    <row r="2293" spans="6:6">
      <c r="F2293" s="355"/>
    </row>
    <row r="2294" spans="6:6">
      <c r="F2294" s="355"/>
    </row>
    <row r="2295" spans="6:6">
      <c r="F2295" s="355"/>
    </row>
    <row r="2296" spans="6:6">
      <c r="F2296" s="355"/>
    </row>
    <row r="2297" spans="6:6">
      <c r="F2297" s="355"/>
    </row>
    <row r="2298" spans="6:6">
      <c r="F2298" s="355"/>
    </row>
    <row r="2299" spans="6:6">
      <c r="F2299" s="355"/>
    </row>
    <row r="2300" spans="6:6">
      <c r="F2300" s="355"/>
    </row>
    <row r="2301" spans="6:6">
      <c r="F2301" s="355"/>
    </row>
    <row r="2302" spans="6:6">
      <c r="F2302" s="355"/>
    </row>
    <row r="2303" spans="6:6">
      <c r="F2303" s="355"/>
    </row>
    <row r="2304" spans="6:6">
      <c r="F2304" s="355"/>
    </row>
    <row r="2305" spans="6:6">
      <c r="F2305" s="355"/>
    </row>
    <row r="2306" spans="6:6">
      <c r="F2306" s="355"/>
    </row>
    <row r="2307" spans="6:6">
      <c r="F2307" s="355"/>
    </row>
    <row r="2308" spans="6:6">
      <c r="F2308" s="355"/>
    </row>
    <row r="2309" spans="6:6">
      <c r="F2309" s="355"/>
    </row>
    <row r="2310" spans="6:6">
      <c r="F2310" s="355"/>
    </row>
    <row r="2311" spans="6:6">
      <c r="F2311" s="355"/>
    </row>
    <row r="2312" spans="6:6">
      <c r="F2312" s="355"/>
    </row>
    <row r="2313" spans="6:6">
      <c r="F2313" s="355"/>
    </row>
    <row r="2314" spans="6:6">
      <c r="F2314" s="355"/>
    </row>
    <row r="2315" spans="6:6">
      <c r="F2315" s="355"/>
    </row>
    <row r="2316" spans="6:6">
      <c r="F2316" s="355"/>
    </row>
    <row r="2317" spans="6:6">
      <c r="F2317" s="355"/>
    </row>
    <row r="2318" spans="6:6">
      <c r="F2318" s="355"/>
    </row>
    <row r="2319" spans="6:6">
      <c r="F2319" s="355"/>
    </row>
    <row r="2320" spans="6:6">
      <c r="F2320" s="355"/>
    </row>
    <row r="2321" spans="6:6">
      <c r="F2321" s="355"/>
    </row>
    <row r="2322" spans="6:6">
      <c r="F2322" s="355"/>
    </row>
    <row r="2323" spans="6:6">
      <c r="F2323" s="355"/>
    </row>
    <row r="2324" spans="6:6">
      <c r="F2324" s="355"/>
    </row>
    <row r="2325" spans="6:6">
      <c r="F2325" s="355"/>
    </row>
    <row r="2326" spans="6:6">
      <c r="F2326" s="355"/>
    </row>
    <row r="2327" spans="6:6">
      <c r="F2327" s="355"/>
    </row>
    <row r="2328" spans="6:6">
      <c r="F2328" s="355"/>
    </row>
    <row r="2329" spans="6:6">
      <c r="F2329" s="355"/>
    </row>
    <row r="2330" spans="6:6">
      <c r="F2330" s="355"/>
    </row>
    <row r="2331" spans="6:6">
      <c r="F2331" s="355"/>
    </row>
    <row r="2332" spans="6:6">
      <c r="F2332" s="355"/>
    </row>
    <row r="2333" spans="6:6">
      <c r="F2333" s="355"/>
    </row>
    <row r="2334" spans="6:6">
      <c r="F2334" s="355"/>
    </row>
    <row r="2335" spans="6:6">
      <c r="F2335" s="355"/>
    </row>
    <row r="2336" spans="6:6">
      <c r="F2336" s="355"/>
    </row>
    <row r="2337" spans="6:6">
      <c r="F2337" s="355"/>
    </row>
    <row r="2338" spans="6:6">
      <c r="F2338" s="355"/>
    </row>
    <row r="2339" spans="6:6">
      <c r="F2339" s="355"/>
    </row>
    <row r="2340" spans="6:6">
      <c r="F2340" s="355"/>
    </row>
    <row r="2341" spans="6:6">
      <c r="F2341" s="355"/>
    </row>
    <row r="2342" spans="6:6">
      <c r="F2342" s="355"/>
    </row>
    <row r="2343" spans="6:6">
      <c r="F2343" s="355"/>
    </row>
    <row r="2344" spans="6:6">
      <c r="F2344" s="355"/>
    </row>
    <row r="2345" spans="6:6">
      <c r="F2345" s="355"/>
    </row>
    <row r="2346" spans="6:6">
      <c r="F2346" s="355"/>
    </row>
    <row r="2347" spans="6:6">
      <c r="F2347" s="355"/>
    </row>
    <row r="2348" spans="6:6">
      <c r="F2348" s="355"/>
    </row>
    <row r="2349" spans="6:6">
      <c r="F2349" s="355"/>
    </row>
    <row r="2350" spans="6:6">
      <c r="F2350" s="355"/>
    </row>
    <row r="2351" spans="6:6">
      <c r="F2351" s="355"/>
    </row>
    <row r="2352" spans="6:6">
      <c r="F2352" s="355"/>
    </row>
    <row r="2353" spans="6:6">
      <c r="F2353" s="355"/>
    </row>
    <row r="2354" spans="6:6">
      <c r="F2354" s="355"/>
    </row>
    <row r="2355" spans="6:6">
      <c r="F2355" s="355"/>
    </row>
    <row r="2356" spans="6:6">
      <c r="F2356" s="355"/>
    </row>
    <row r="2357" spans="6:6">
      <c r="F2357" s="355"/>
    </row>
    <row r="2358" spans="6:6">
      <c r="F2358" s="355"/>
    </row>
    <row r="2359" spans="6:6">
      <c r="F2359" s="355"/>
    </row>
    <row r="2360" spans="6:6">
      <c r="F2360" s="355"/>
    </row>
    <row r="2361" spans="6:6">
      <c r="F2361" s="355"/>
    </row>
    <row r="2362" spans="6:6">
      <c r="F2362" s="355"/>
    </row>
    <row r="2363" spans="6:6">
      <c r="F2363" s="355"/>
    </row>
    <row r="2364" spans="6:6">
      <c r="F2364" s="355"/>
    </row>
    <row r="2365" spans="6:6">
      <c r="F2365" s="355"/>
    </row>
    <row r="2366" spans="6:6">
      <c r="F2366" s="355"/>
    </row>
    <row r="2367" spans="6:6">
      <c r="F2367" s="355"/>
    </row>
    <row r="2368" spans="6:6">
      <c r="F2368" s="355"/>
    </row>
    <row r="2369" spans="6:6">
      <c r="F2369" s="355"/>
    </row>
    <row r="2370" spans="6:6">
      <c r="F2370" s="355"/>
    </row>
    <row r="2371" spans="6:6">
      <c r="F2371" s="355"/>
    </row>
    <row r="2372" spans="6:6">
      <c r="F2372" s="355"/>
    </row>
    <row r="2373" spans="6:6">
      <c r="F2373" s="355"/>
    </row>
    <row r="2374" spans="6:6">
      <c r="F2374" s="355"/>
    </row>
    <row r="2375" spans="6:6">
      <c r="F2375" s="355"/>
    </row>
    <row r="2376" spans="6:6">
      <c r="F2376" s="355"/>
    </row>
    <row r="2377" spans="6:6">
      <c r="F2377" s="355"/>
    </row>
    <row r="2378" spans="6:6">
      <c r="F2378" s="355"/>
    </row>
    <row r="2379" spans="6:6">
      <c r="F2379" s="355"/>
    </row>
    <row r="2380" spans="6:6">
      <c r="F2380" s="355"/>
    </row>
    <row r="2381" spans="6:6">
      <c r="F2381" s="355"/>
    </row>
    <row r="2382" spans="6:6">
      <c r="F2382" s="355"/>
    </row>
    <row r="2383" spans="6:6">
      <c r="F2383" s="355"/>
    </row>
    <row r="2384" spans="6:6">
      <c r="F2384" s="355"/>
    </row>
    <row r="2385" spans="6:6">
      <c r="F2385" s="355"/>
    </row>
    <row r="2386" spans="6:6">
      <c r="F2386" s="355"/>
    </row>
    <row r="2387" spans="6:6">
      <c r="F2387" s="355"/>
    </row>
    <row r="2388" spans="6:6">
      <c r="F2388" s="355"/>
    </row>
    <row r="2389" spans="6:6">
      <c r="F2389" s="355"/>
    </row>
    <row r="2390" spans="6:6">
      <c r="F2390" s="355"/>
    </row>
    <row r="2391" spans="6:6">
      <c r="F2391" s="355"/>
    </row>
    <row r="2392" spans="6:6">
      <c r="F2392" s="355"/>
    </row>
    <row r="2393" spans="6:6">
      <c r="F2393" s="355"/>
    </row>
    <row r="2394" spans="6:6">
      <c r="F2394" s="355"/>
    </row>
    <row r="2395" spans="6:6">
      <c r="F2395" s="355"/>
    </row>
    <row r="2396" spans="6:6">
      <c r="F2396" s="355"/>
    </row>
    <row r="2397" spans="6:6">
      <c r="F2397" s="355"/>
    </row>
    <row r="2398" spans="6:6">
      <c r="F2398" s="355"/>
    </row>
    <row r="2399" spans="6:6">
      <c r="F2399" s="355"/>
    </row>
    <row r="2400" spans="6:6">
      <c r="F2400" s="355"/>
    </row>
    <row r="2401" spans="6:6">
      <c r="F2401" s="355"/>
    </row>
    <row r="2402" spans="6:6">
      <c r="F2402" s="355"/>
    </row>
    <row r="2403" spans="6:6">
      <c r="F2403" s="355"/>
    </row>
    <row r="2404" spans="6:6">
      <c r="F2404" s="355"/>
    </row>
    <row r="2405" spans="6:6">
      <c r="F2405" s="355"/>
    </row>
    <row r="2406" spans="6:6">
      <c r="F2406" s="355"/>
    </row>
    <row r="2407" spans="6:6">
      <c r="F2407" s="355"/>
    </row>
    <row r="2408" spans="6:6">
      <c r="F2408" s="355"/>
    </row>
    <row r="2409" spans="6:6">
      <c r="F2409" s="355"/>
    </row>
    <row r="2410" spans="6:6">
      <c r="F2410" s="355"/>
    </row>
    <row r="2411" spans="6:6">
      <c r="F2411" s="355"/>
    </row>
    <row r="2412" spans="6:6">
      <c r="F2412" s="355"/>
    </row>
    <row r="2413" spans="6:6">
      <c r="F2413" s="355"/>
    </row>
    <row r="2414" spans="6:6">
      <c r="F2414" s="355"/>
    </row>
    <row r="2415" spans="6:6">
      <c r="F2415" s="355"/>
    </row>
    <row r="2416" spans="6:6">
      <c r="F2416" s="355"/>
    </row>
    <row r="2417" spans="6:6">
      <c r="F2417" s="355"/>
    </row>
    <row r="2418" spans="6:6">
      <c r="F2418" s="355"/>
    </row>
    <row r="2419" spans="6:6">
      <c r="F2419" s="355"/>
    </row>
    <row r="2420" spans="6:6">
      <c r="F2420" s="355"/>
    </row>
    <row r="2421" spans="6:6">
      <c r="F2421" s="355"/>
    </row>
    <row r="2422" spans="6:6">
      <c r="F2422" s="355"/>
    </row>
    <row r="2423" spans="6:6">
      <c r="F2423" s="355"/>
    </row>
    <row r="2424" spans="6:6">
      <c r="F2424" s="355"/>
    </row>
    <row r="2425" spans="6:6">
      <c r="F2425" s="355"/>
    </row>
    <row r="2426" spans="6:6">
      <c r="F2426" s="355"/>
    </row>
    <row r="2427" spans="6:6">
      <c r="F2427" s="355"/>
    </row>
    <row r="2428" spans="6:6">
      <c r="F2428" s="355"/>
    </row>
    <row r="2429" spans="6:6">
      <c r="F2429" s="355"/>
    </row>
    <row r="2430" spans="6:6">
      <c r="F2430" s="355"/>
    </row>
    <row r="2431" spans="6:6">
      <c r="F2431" s="355"/>
    </row>
    <row r="2432" spans="6:6">
      <c r="F2432" s="355"/>
    </row>
    <row r="2433" spans="6:6">
      <c r="F2433" s="355"/>
    </row>
    <row r="2434" spans="6:6">
      <c r="F2434" s="355"/>
    </row>
    <row r="2435" spans="6:6">
      <c r="F2435" s="355"/>
    </row>
    <row r="2436" spans="6:6">
      <c r="F2436" s="355"/>
    </row>
    <row r="2437" spans="6:6">
      <c r="F2437" s="355"/>
    </row>
    <row r="2438" spans="6:6">
      <c r="F2438" s="355"/>
    </row>
    <row r="2439" spans="6:6">
      <c r="F2439" s="355"/>
    </row>
    <row r="2440" spans="6:6">
      <c r="F2440" s="355"/>
    </row>
    <row r="2441" spans="6:6">
      <c r="F2441" s="355"/>
    </row>
    <row r="2442" spans="6:6">
      <c r="F2442" s="355"/>
    </row>
    <row r="2443" spans="6:6">
      <c r="F2443" s="355"/>
    </row>
    <row r="2444" spans="6:6">
      <c r="F2444" s="355"/>
    </row>
    <row r="2445" spans="6:6">
      <c r="F2445" s="355"/>
    </row>
    <row r="2446" spans="6:6">
      <c r="F2446" s="355"/>
    </row>
    <row r="2447" spans="6:6">
      <c r="F2447" s="355"/>
    </row>
    <row r="2448" spans="6:6">
      <c r="F2448" s="355"/>
    </row>
    <row r="2449" spans="6:6">
      <c r="F2449" s="355"/>
    </row>
    <row r="2450" spans="6:6">
      <c r="F2450" s="355"/>
    </row>
    <row r="2451" spans="6:6">
      <c r="F2451" s="355"/>
    </row>
    <row r="2452" spans="6:6">
      <c r="F2452" s="355"/>
    </row>
    <row r="2453" spans="6:6">
      <c r="F2453" s="355"/>
    </row>
    <row r="2454" spans="6:6">
      <c r="F2454" s="355"/>
    </row>
    <row r="2455" spans="6:6">
      <c r="F2455" s="355"/>
    </row>
    <row r="2456" spans="6:6">
      <c r="F2456" s="355"/>
    </row>
    <row r="2457" spans="6:6">
      <c r="F2457" s="355"/>
    </row>
    <row r="2458" spans="6:6">
      <c r="F2458" s="355"/>
    </row>
    <row r="2459" spans="6:6">
      <c r="F2459" s="355"/>
    </row>
    <row r="2460" spans="6:6">
      <c r="F2460" s="355"/>
    </row>
    <row r="2461" spans="6:6">
      <c r="F2461" s="355"/>
    </row>
    <row r="2462" spans="6:6">
      <c r="F2462" s="355"/>
    </row>
    <row r="2463" spans="6:6">
      <c r="F2463" s="355"/>
    </row>
    <row r="2464" spans="6:6">
      <c r="F2464" s="355"/>
    </row>
    <row r="2465" spans="6:6">
      <c r="F2465" s="355"/>
    </row>
    <row r="2466" spans="6:6">
      <c r="F2466" s="355"/>
    </row>
    <row r="2467" spans="6:6">
      <c r="F2467" s="355"/>
    </row>
    <row r="2468" spans="6:6">
      <c r="F2468" s="355"/>
    </row>
    <row r="2469" spans="6:6">
      <c r="F2469" s="355"/>
    </row>
    <row r="2470" spans="6:6">
      <c r="F2470" s="355"/>
    </row>
    <row r="2471" spans="6:6">
      <c r="F2471" s="355"/>
    </row>
    <row r="2472" spans="6:6">
      <c r="F2472" s="355"/>
    </row>
    <row r="2473" spans="6:6">
      <c r="F2473" s="355"/>
    </row>
    <row r="2474" spans="6:6">
      <c r="F2474" s="355"/>
    </row>
    <row r="2475" spans="6:6">
      <c r="F2475" s="355"/>
    </row>
    <row r="2476" spans="6:6">
      <c r="F2476" s="355"/>
    </row>
    <row r="2477" spans="6:6">
      <c r="F2477" s="355"/>
    </row>
    <row r="2478" spans="6:6">
      <c r="F2478" s="355"/>
    </row>
    <row r="2479" spans="6:6">
      <c r="F2479" s="355"/>
    </row>
    <row r="2480" spans="6:6">
      <c r="F2480" s="355"/>
    </row>
    <row r="2481" spans="6:6">
      <c r="F2481" s="355"/>
    </row>
    <row r="2482" spans="6:6">
      <c r="F2482" s="355"/>
    </row>
    <row r="2483" spans="6:6">
      <c r="F2483" s="355"/>
    </row>
    <row r="2484" spans="6:6">
      <c r="F2484" s="355"/>
    </row>
    <row r="2485" spans="6:6">
      <c r="F2485" s="355"/>
    </row>
    <row r="2486" spans="6:6">
      <c r="F2486" s="355"/>
    </row>
    <row r="2487" spans="6:6">
      <c r="F2487" s="355"/>
    </row>
    <row r="2488" spans="6:6">
      <c r="F2488" s="355"/>
    </row>
    <row r="2489" spans="6:6">
      <c r="F2489" s="355"/>
    </row>
    <row r="2490" spans="6:6">
      <c r="F2490" s="355"/>
    </row>
    <row r="2491" spans="6:6">
      <c r="F2491" s="355"/>
    </row>
    <row r="2492" spans="6:6">
      <c r="F2492" s="355"/>
    </row>
    <row r="2493" spans="6:6">
      <c r="F2493" s="355"/>
    </row>
    <row r="2494" spans="6:6">
      <c r="F2494" s="355"/>
    </row>
    <row r="2495" spans="6:6">
      <c r="F2495" s="355"/>
    </row>
    <row r="2496" spans="6:6">
      <c r="F2496" s="355"/>
    </row>
    <row r="2497" spans="6:6">
      <c r="F2497" s="355"/>
    </row>
    <row r="2498" spans="6:6">
      <c r="F2498" s="355"/>
    </row>
    <row r="2499" spans="6:6">
      <c r="F2499" s="355"/>
    </row>
    <row r="2500" spans="6:6">
      <c r="F2500" s="355"/>
    </row>
    <row r="2501" spans="6:6">
      <c r="F2501" s="355"/>
    </row>
    <row r="2502" spans="6:6">
      <c r="F2502" s="355"/>
    </row>
    <row r="2503" spans="6:6">
      <c r="F2503" s="355"/>
    </row>
    <row r="2504" spans="6:6">
      <c r="F2504" s="355"/>
    </row>
    <row r="2505" spans="6:6">
      <c r="F2505" s="355"/>
    </row>
    <row r="2506" spans="6:6">
      <c r="F2506" s="355"/>
    </row>
    <row r="2507" spans="6:6">
      <c r="F2507" s="355"/>
    </row>
    <row r="2508" spans="6:6">
      <c r="F2508" s="355"/>
    </row>
    <row r="2509" spans="6:6">
      <c r="F2509" s="355"/>
    </row>
    <row r="2510" spans="6:6">
      <c r="F2510" s="355"/>
    </row>
    <row r="2511" spans="6:6">
      <c r="F2511" s="355"/>
    </row>
    <row r="2512" spans="6:6">
      <c r="F2512" s="355"/>
    </row>
    <row r="2513" spans="6:6">
      <c r="F2513" s="355"/>
    </row>
    <row r="2514" spans="6:6">
      <c r="F2514" s="355"/>
    </row>
    <row r="2515" spans="6:6">
      <c r="F2515" s="355"/>
    </row>
    <row r="2516" spans="6:6">
      <c r="F2516" s="355"/>
    </row>
    <row r="2517" spans="6:6">
      <c r="F2517" s="355"/>
    </row>
    <row r="2518" spans="6:6">
      <c r="F2518" s="355"/>
    </row>
    <row r="2519" spans="6:6">
      <c r="F2519" s="355"/>
    </row>
    <row r="2520" spans="6:6">
      <c r="F2520" s="355"/>
    </row>
    <row r="2521" spans="6:6">
      <c r="F2521" s="355"/>
    </row>
    <row r="2522" spans="6:6">
      <c r="F2522" s="355"/>
    </row>
    <row r="2523" spans="6:6">
      <c r="F2523" s="355"/>
    </row>
    <row r="2524" spans="6:6">
      <c r="F2524" s="355"/>
    </row>
    <row r="2525" spans="6:6">
      <c r="F2525" s="355"/>
    </row>
    <row r="2526" spans="6:6">
      <c r="F2526" s="355"/>
    </row>
    <row r="2527" spans="6:6">
      <c r="F2527" s="355"/>
    </row>
    <row r="2528" spans="6:6">
      <c r="F2528" s="355"/>
    </row>
    <row r="2529" spans="6:6">
      <c r="F2529" s="355"/>
    </row>
    <row r="2530" spans="6:6">
      <c r="F2530" s="355"/>
    </row>
    <row r="2531" spans="6:6">
      <c r="F2531" s="355"/>
    </row>
    <row r="2532" spans="6:6">
      <c r="F2532" s="355"/>
    </row>
    <row r="2533" spans="6:6">
      <c r="F2533" s="355"/>
    </row>
    <row r="2534" spans="6:6">
      <c r="F2534" s="355"/>
    </row>
    <row r="2535" spans="6:6">
      <c r="F2535" s="355"/>
    </row>
    <row r="2536" spans="6:6">
      <c r="F2536" s="355"/>
    </row>
    <row r="2537" spans="6:6">
      <c r="F2537" s="355"/>
    </row>
    <row r="2538" spans="6:6">
      <c r="F2538" s="355"/>
    </row>
    <row r="2539" spans="6:6">
      <c r="F2539" s="355"/>
    </row>
    <row r="2540" spans="6:6">
      <c r="F2540" s="355"/>
    </row>
    <row r="2541" spans="6:6">
      <c r="F2541" s="355"/>
    </row>
    <row r="2542" spans="6:6">
      <c r="F2542" s="355"/>
    </row>
    <row r="2543" spans="6:6">
      <c r="F2543" s="355"/>
    </row>
    <row r="2544" spans="6:6">
      <c r="F2544" s="355"/>
    </row>
    <row r="2545" spans="6:6">
      <c r="F2545" s="355"/>
    </row>
    <row r="2546" spans="6:6">
      <c r="F2546" s="355"/>
    </row>
    <row r="2547" spans="6:6">
      <c r="F2547" s="355"/>
    </row>
    <row r="2548" spans="6:6">
      <c r="F2548" s="355"/>
    </row>
    <row r="2549" spans="6:6">
      <c r="F2549" s="355"/>
    </row>
    <row r="2550" spans="6:6">
      <c r="F2550" s="355"/>
    </row>
    <row r="2551" spans="6:6">
      <c r="F2551" s="355"/>
    </row>
    <row r="2552" spans="6:6">
      <c r="F2552" s="355"/>
    </row>
    <row r="2553" spans="6:6">
      <c r="F2553" s="355"/>
    </row>
    <row r="2554" spans="6:6">
      <c r="F2554" s="355"/>
    </row>
    <row r="2555" spans="6:6">
      <c r="F2555" s="355"/>
    </row>
    <row r="2556" spans="6:6">
      <c r="F2556" s="355"/>
    </row>
    <row r="2557" spans="6:6">
      <c r="F2557" s="355"/>
    </row>
    <row r="2558" spans="6:6">
      <c r="F2558" s="355"/>
    </row>
    <row r="2559" spans="6:6">
      <c r="F2559" s="355"/>
    </row>
    <row r="2560" spans="6:6">
      <c r="F2560" s="355"/>
    </row>
    <row r="2561" spans="6:6">
      <c r="F2561" s="355"/>
    </row>
    <row r="2562" spans="6:6">
      <c r="F2562" s="355"/>
    </row>
    <row r="2563" spans="6:6">
      <c r="F2563" s="355"/>
    </row>
    <row r="2564" spans="6:6">
      <c r="F2564" s="355"/>
    </row>
    <row r="2565" spans="6:6">
      <c r="F2565" s="355"/>
    </row>
    <row r="2566" spans="6:6">
      <c r="F2566" s="355"/>
    </row>
    <row r="2567" spans="6:6">
      <c r="F2567" s="355"/>
    </row>
    <row r="2568" spans="6:6">
      <c r="F2568" s="355"/>
    </row>
    <row r="2569" spans="6:6">
      <c r="F2569" s="355"/>
    </row>
    <row r="2570" spans="6:6">
      <c r="F2570" s="355"/>
    </row>
    <row r="2571" spans="6:6">
      <c r="F2571" s="355"/>
    </row>
    <row r="2572" spans="6:6">
      <c r="F2572" s="355"/>
    </row>
    <row r="2573" spans="6:6">
      <c r="F2573" s="355"/>
    </row>
    <row r="2574" spans="6:6">
      <c r="F2574" s="355"/>
    </row>
    <row r="2575" spans="6:6">
      <c r="F2575" s="355"/>
    </row>
    <row r="2576" spans="6:6">
      <c r="F2576" s="355"/>
    </row>
    <row r="2577" spans="6:6">
      <c r="F2577" s="355"/>
    </row>
    <row r="2578" spans="6:6">
      <c r="F2578" s="355"/>
    </row>
    <row r="2579" spans="6:6">
      <c r="F2579" s="355"/>
    </row>
    <row r="2580" spans="6:6">
      <c r="F2580" s="355"/>
    </row>
    <row r="2581" spans="6:6">
      <c r="F2581" s="355"/>
    </row>
    <row r="2582" spans="6:6">
      <c r="F2582" s="355"/>
    </row>
    <row r="2583" spans="6:6">
      <c r="F2583" s="355"/>
    </row>
    <row r="2584" spans="6:6">
      <c r="F2584" s="355"/>
    </row>
    <row r="2585" spans="6:6">
      <c r="F2585" s="355"/>
    </row>
    <row r="2586" spans="6:6">
      <c r="F2586" s="355"/>
    </row>
    <row r="2587" spans="6:6">
      <c r="F2587" s="355"/>
    </row>
    <row r="2588" spans="6:6">
      <c r="F2588" s="355"/>
    </row>
    <row r="2589" spans="6:6">
      <c r="F2589" s="355"/>
    </row>
    <row r="2590" spans="6:6">
      <c r="F2590" s="355"/>
    </row>
    <row r="2591" spans="6:6">
      <c r="F2591" s="355"/>
    </row>
    <row r="2592" spans="6:6">
      <c r="F2592" s="355"/>
    </row>
    <row r="2593" spans="6:6">
      <c r="F2593" s="355"/>
    </row>
    <row r="2594" spans="6:6">
      <c r="F2594" s="355"/>
    </row>
    <row r="2595" spans="6:6">
      <c r="F2595" s="355"/>
    </row>
    <row r="2596" spans="6:6">
      <c r="F2596" s="355"/>
    </row>
    <row r="2597" spans="6:6">
      <c r="F2597" s="355"/>
    </row>
    <row r="2598" spans="6:6">
      <c r="F2598" s="355"/>
    </row>
    <row r="2599" spans="6:6">
      <c r="F2599" s="355"/>
    </row>
    <row r="2600" spans="6:6">
      <c r="F2600" s="355"/>
    </row>
    <row r="2601" spans="6:6">
      <c r="F2601" s="355"/>
    </row>
    <row r="2602" spans="6:6">
      <c r="F2602" s="355"/>
    </row>
    <row r="2603" spans="6:6">
      <c r="F2603" s="355"/>
    </row>
    <row r="2604" spans="6:6">
      <c r="F2604" s="355"/>
    </row>
    <row r="2605" spans="6:6">
      <c r="F2605" s="355"/>
    </row>
    <row r="2606" spans="6:6">
      <c r="F2606" s="355"/>
    </row>
    <row r="2607" spans="6:6">
      <c r="F2607" s="355"/>
    </row>
    <row r="2608" spans="6:6">
      <c r="F2608" s="355"/>
    </row>
    <row r="2609" spans="6:6">
      <c r="F2609" s="355"/>
    </row>
    <row r="2610" spans="6:6">
      <c r="F2610" s="355"/>
    </row>
    <row r="2611" spans="6:6">
      <c r="F2611" s="355"/>
    </row>
    <row r="2612" spans="6:6">
      <c r="F2612" s="355"/>
    </row>
    <row r="2613" spans="6:6">
      <c r="F2613" s="355"/>
    </row>
    <row r="2614" spans="6:6">
      <c r="F2614" s="355"/>
    </row>
    <row r="2615" spans="6:6">
      <c r="F2615" s="355"/>
    </row>
    <row r="2616" spans="6:6">
      <c r="F2616" s="355"/>
    </row>
    <row r="2617" spans="6:6">
      <c r="F2617" s="355"/>
    </row>
    <row r="2618" spans="6:6">
      <c r="F2618" s="355"/>
    </row>
    <row r="2619" spans="6:6">
      <c r="F2619" s="355"/>
    </row>
    <row r="2620" spans="6:6">
      <c r="F2620" s="355"/>
    </row>
    <row r="2621" spans="6:6">
      <c r="F2621" s="355"/>
    </row>
    <row r="2622" spans="6:6">
      <c r="F2622" s="355"/>
    </row>
    <row r="2623" spans="6:6">
      <c r="F2623" s="355"/>
    </row>
    <row r="2624" spans="6:6">
      <c r="F2624" s="355"/>
    </row>
    <row r="2625" spans="6:6">
      <c r="F2625" s="355"/>
    </row>
    <row r="2626" spans="6:6">
      <c r="F2626" s="355"/>
    </row>
    <row r="2627" spans="6:6">
      <c r="F2627" s="355"/>
    </row>
    <row r="2628" spans="6:6">
      <c r="F2628" s="355"/>
    </row>
    <row r="2629" spans="6:6">
      <c r="F2629" s="355"/>
    </row>
    <row r="2630" spans="6:6">
      <c r="F2630" s="355"/>
    </row>
    <row r="2631" spans="6:6">
      <c r="F2631" s="355"/>
    </row>
    <row r="2632" spans="6:6">
      <c r="F2632" s="355"/>
    </row>
    <row r="2633" spans="6:6">
      <c r="F2633" s="355"/>
    </row>
    <row r="2634" spans="6:6">
      <c r="F2634" s="355"/>
    </row>
    <row r="2635" spans="6:6">
      <c r="F2635" s="355"/>
    </row>
    <row r="2636" spans="6:6">
      <c r="F2636" s="355"/>
    </row>
    <row r="2637" spans="6:6">
      <c r="F2637" s="355"/>
    </row>
    <row r="2638" spans="6:6">
      <c r="F2638" s="355"/>
    </row>
    <row r="2639" spans="6:6">
      <c r="F2639" s="355"/>
    </row>
    <row r="2640" spans="6:6">
      <c r="F2640" s="355"/>
    </row>
    <row r="2641" spans="6:6">
      <c r="F2641" s="355"/>
    </row>
    <row r="2642" spans="6:6">
      <c r="F2642" s="355"/>
    </row>
    <row r="2643" spans="6:6">
      <c r="F2643" s="355"/>
    </row>
    <row r="2644" spans="6:6">
      <c r="F2644" s="355"/>
    </row>
    <row r="2645" spans="6:6">
      <c r="F2645" s="355"/>
    </row>
    <row r="2646" spans="6:6">
      <c r="F2646" s="355"/>
    </row>
    <row r="2647" spans="6:6">
      <c r="F2647" s="355"/>
    </row>
    <row r="2648" spans="6:6">
      <c r="F2648" s="355"/>
    </row>
    <row r="2649" spans="6:6">
      <c r="F2649" s="355"/>
    </row>
    <row r="2650" spans="6:6">
      <c r="F2650" s="355"/>
    </row>
    <row r="2651" spans="6:6">
      <c r="F2651" s="355"/>
    </row>
    <row r="2652" spans="6:6">
      <c r="F2652" s="355"/>
    </row>
    <row r="2653" spans="6:6">
      <c r="F2653" s="355"/>
    </row>
    <row r="2654" spans="6:6">
      <c r="F2654" s="355"/>
    </row>
    <row r="2655" spans="6:6">
      <c r="F2655" s="355"/>
    </row>
    <row r="2656" spans="6:6">
      <c r="F2656" s="355"/>
    </row>
    <row r="2657" spans="6:6">
      <c r="F2657" s="355"/>
    </row>
    <row r="2658" spans="6:6">
      <c r="F2658" s="355"/>
    </row>
    <row r="2659" spans="6:6">
      <c r="F2659" s="355"/>
    </row>
    <row r="2660" spans="6:6">
      <c r="F2660" s="355"/>
    </row>
    <row r="2661" spans="6:6">
      <c r="F2661" s="355"/>
    </row>
    <row r="2662" spans="6:6">
      <c r="F2662" s="355"/>
    </row>
    <row r="2663" spans="6:6">
      <c r="F2663" s="355"/>
    </row>
    <row r="2664" spans="6:6">
      <c r="F2664" s="355"/>
    </row>
    <row r="2665" spans="6:6">
      <c r="F2665" s="355"/>
    </row>
    <row r="2666" spans="6:6">
      <c r="F2666" s="355"/>
    </row>
    <row r="2667" spans="6:6">
      <c r="F2667" s="355"/>
    </row>
    <row r="2668" spans="6:6">
      <c r="F2668" s="355"/>
    </row>
    <row r="2669" spans="6:6">
      <c r="F2669" s="355"/>
    </row>
    <row r="2670" spans="6:6">
      <c r="F2670" s="355"/>
    </row>
    <row r="2671" spans="6:6">
      <c r="F2671" s="355"/>
    </row>
    <row r="2672" spans="6:6">
      <c r="F2672" s="355"/>
    </row>
    <row r="2673" spans="6:6">
      <c r="F2673" s="355"/>
    </row>
    <row r="2674" spans="6:6">
      <c r="F2674" s="355"/>
    </row>
    <row r="2675" spans="6:6">
      <c r="F2675" s="355"/>
    </row>
    <row r="2676" spans="6:6">
      <c r="F2676" s="355"/>
    </row>
    <row r="2677" spans="6:6">
      <c r="F2677" s="355"/>
    </row>
    <row r="2678" spans="6:6">
      <c r="F2678" s="355"/>
    </row>
    <row r="2679" spans="6:6">
      <c r="F2679" s="355"/>
    </row>
    <row r="2680" spans="6:6">
      <c r="F2680" s="355"/>
    </row>
    <row r="2681" spans="6:6">
      <c r="F2681" s="355"/>
    </row>
    <row r="2682" spans="6:6">
      <c r="F2682" s="355"/>
    </row>
    <row r="2683" spans="6:6">
      <c r="F2683" s="355"/>
    </row>
    <row r="2684" spans="6:6">
      <c r="F2684" s="355"/>
    </row>
    <row r="2685" spans="6:6">
      <c r="F2685" s="355"/>
    </row>
    <row r="2686" spans="6:6">
      <c r="F2686" s="355"/>
    </row>
    <row r="2687" spans="6:6">
      <c r="F2687" s="355"/>
    </row>
    <row r="2688" spans="6:6">
      <c r="F2688" s="355"/>
    </row>
    <row r="2689" spans="6:6">
      <c r="F2689" s="355"/>
    </row>
    <row r="2690" spans="6:6">
      <c r="F2690" s="355"/>
    </row>
    <row r="2691" spans="6:6">
      <c r="F2691" s="355"/>
    </row>
    <row r="2692" spans="6:6">
      <c r="F2692" s="355"/>
    </row>
    <row r="2693" spans="6:6">
      <c r="F2693" s="355"/>
    </row>
    <row r="2694" spans="6:6">
      <c r="F2694" s="355"/>
    </row>
    <row r="2695" spans="6:6">
      <c r="F2695" s="355"/>
    </row>
    <row r="2696" spans="6:6">
      <c r="F2696" s="355"/>
    </row>
    <row r="2697" spans="6:6">
      <c r="F2697" s="355"/>
    </row>
    <row r="2698" spans="6:6">
      <c r="F2698" s="355"/>
    </row>
    <row r="2699" spans="6:6">
      <c r="F2699" s="355"/>
    </row>
    <row r="2700" spans="6:6">
      <c r="F2700" s="355"/>
    </row>
    <row r="2701" spans="6:6">
      <c r="F2701" s="355"/>
    </row>
    <row r="2702" spans="6:6">
      <c r="F2702" s="355"/>
    </row>
    <row r="2703" spans="6:6">
      <c r="F2703" s="355"/>
    </row>
    <row r="2704" spans="6:6">
      <c r="F2704" s="355"/>
    </row>
    <row r="2705" spans="6:6">
      <c r="F2705" s="355"/>
    </row>
    <row r="2706" spans="6:6">
      <c r="F2706" s="355"/>
    </row>
    <row r="2707" spans="6:6">
      <c r="F2707" s="355"/>
    </row>
    <row r="2708" spans="6:6">
      <c r="F2708" s="355"/>
    </row>
    <row r="2709" spans="6:6">
      <c r="F2709" s="355"/>
    </row>
    <row r="2710" spans="6:6">
      <c r="F2710" s="355"/>
    </row>
    <row r="2711" spans="6:6">
      <c r="F2711" s="355"/>
    </row>
    <row r="2712" spans="6:6">
      <c r="F2712" s="355"/>
    </row>
    <row r="2713" spans="6:6">
      <c r="F2713" s="355"/>
    </row>
    <row r="2714" spans="6:6">
      <c r="F2714" s="355"/>
    </row>
    <row r="2715" spans="6:6">
      <c r="F2715" s="355"/>
    </row>
    <row r="2716" spans="6:6">
      <c r="F2716" s="355"/>
    </row>
    <row r="2717" spans="6:6">
      <c r="F2717" s="355"/>
    </row>
    <row r="2718" spans="6:6">
      <c r="F2718" s="355"/>
    </row>
    <row r="2719" spans="6:6">
      <c r="F2719" s="355"/>
    </row>
    <row r="2720" spans="6:6">
      <c r="F2720" s="355"/>
    </row>
    <row r="2721" spans="6:6">
      <c r="F2721" s="355"/>
    </row>
    <row r="2722" spans="6:6">
      <c r="F2722" s="355"/>
    </row>
    <row r="2723" spans="6:6">
      <c r="F2723" s="355"/>
    </row>
    <row r="2724" spans="6:6">
      <c r="F2724" s="355"/>
    </row>
    <row r="2725" spans="6:6">
      <c r="F2725" s="355"/>
    </row>
    <row r="2726" spans="6:6">
      <c r="F2726" s="355"/>
    </row>
    <row r="2727" spans="6:6">
      <c r="F2727" s="355"/>
    </row>
    <row r="2728" spans="6:6">
      <c r="F2728" s="355"/>
    </row>
    <row r="2729" spans="6:6">
      <c r="F2729" s="355"/>
    </row>
    <row r="2730" spans="6:6">
      <c r="F2730" s="355"/>
    </row>
    <row r="2731" spans="6:6">
      <c r="F2731" s="355"/>
    </row>
    <row r="2732" spans="6:6">
      <c r="F2732" s="355"/>
    </row>
    <row r="2733" spans="6:6">
      <c r="F2733" s="355"/>
    </row>
    <row r="2734" spans="6:6">
      <c r="F2734" s="355"/>
    </row>
    <row r="2735" spans="6:6">
      <c r="F2735" s="355"/>
    </row>
    <row r="2736" spans="6:6">
      <c r="F2736" s="355"/>
    </row>
    <row r="2737" spans="6:6">
      <c r="F2737" s="355"/>
    </row>
    <row r="2738" spans="6:6">
      <c r="F2738" s="355"/>
    </row>
    <row r="2739" spans="6:6">
      <c r="F2739" s="355"/>
    </row>
    <row r="2740" spans="6:6">
      <c r="F2740" s="355"/>
    </row>
    <row r="2741" spans="6:6">
      <c r="F2741" s="355"/>
    </row>
    <row r="2742" spans="6:6">
      <c r="F2742" s="355"/>
    </row>
    <row r="2743" spans="6:6">
      <c r="F2743" s="355"/>
    </row>
    <row r="2744" spans="6:6">
      <c r="F2744" s="355"/>
    </row>
    <row r="2745" spans="6:6">
      <c r="F2745" s="355"/>
    </row>
    <row r="2746" spans="6:6">
      <c r="F2746" s="355"/>
    </row>
    <row r="2747" spans="6:6">
      <c r="F2747" s="355"/>
    </row>
    <row r="2748" spans="6:6">
      <c r="F2748" s="355"/>
    </row>
    <row r="2749" spans="6:6">
      <c r="F2749" s="355"/>
    </row>
    <row r="2750" spans="6:6">
      <c r="F2750" s="355"/>
    </row>
    <row r="2751" spans="6:6">
      <c r="F2751" s="355"/>
    </row>
    <row r="2752" spans="6:6">
      <c r="F2752" s="355"/>
    </row>
    <row r="2753" spans="6:6">
      <c r="F2753" s="355"/>
    </row>
    <row r="2754" spans="6:6">
      <c r="F2754" s="355"/>
    </row>
    <row r="2755" spans="6:6">
      <c r="F2755" s="355"/>
    </row>
    <row r="2756" spans="6:6">
      <c r="F2756" s="355"/>
    </row>
    <row r="2757" spans="6:6">
      <c r="F2757" s="355"/>
    </row>
    <row r="2758" spans="6:6">
      <c r="F2758" s="355"/>
    </row>
    <row r="2759" spans="6:6">
      <c r="F2759" s="355"/>
    </row>
    <row r="2760" spans="6:6">
      <c r="F2760" s="355"/>
    </row>
    <row r="2761" spans="6:6">
      <c r="F2761" s="355"/>
    </row>
    <row r="2762" spans="6:6">
      <c r="F2762" s="355"/>
    </row>
    <row r="2763" spans="6:6">
      <c r="F2763" s="355"/>
    </row>
    <row r="2764" spans="6:6">
      <c r="F2764" s="355"/>
    </row>
    <row r="2765" spans="6:6">
      <c r="F2765" s="355"/>
    </row>
    <row r="2766" spans="6:6">
      <c r="F2766" s="355"/>
    </row>
    <row r="2767" spans="6:6">
      <c r="F2767" s="355"/>
    </row>
    <row r="2768" spans="6:6">
      <c r="F2768" s="355"/>
    </row>
    <row r="2769" spans="6:6">
      <c r="F2769" s="355"/>
    </row>
    <row r="2770" spans="6:6">
      <c r="F2770" s="355"/>
    </row>
    <row r="2771" spans="6:6">
      <c r="F2771" s="355"/>
    </row>
    <row r="2772" spans="6:6">
      <c r="F2772" s="355"/>
    </row>
    <row r="2773" spans="6:6">
      <c r="F2773" s="355"/>
    </row>
    <row r="2774" spans="6:6">
      <c r="F2774" s="355"/>
    </row>
    <row r="2775" spans="6:6">
      <c r="F2775" s="355"/>
    </row>
    <row r="2776" spans="6:6">
      <c r="F2776" s="355"/>
    </row>
    <row r="2777" spans="6:6">
      <c r="F2777" s="355"/>
    </row>
    <row r="2778" spans="6:6">
      <c r="F2778" s="355"/>
    </row>
    <row r="2779" spans="6:6">
      <c r="F2779" s="355"/>
    </row>
    <row r="2780" spans="6:6">
      <c r="F2780" s="355"/>
    </row>
    <row r="2781" spans="6:6">
      <c r="F2781" s="355"/>
    </row>
    <row r="2782" spans="6:6">
      <c r="F2782" s="355"/>
    </row>
    <row r="2783" spans="6:6">
      <c r="F2783" s="355"/>
    </row>
    <row r="2784" spans="6:6">
      <c r="F2784" s="355"/>
    </row>
    <row r="2785" spans="6:6">
      <c r="F2785" s="355"/>
    </row>
    <row r="2786" spans="6:6">
      <c r="F2786" s="355"/>
    </row>
    <row r="2787" spans="6:6">
      <c r="F2787" s="355"/>
    </row>
    <row r="2788" spans="6:6">
      <c r="F2788" s="355"/>
    </row>
    <row r="2789" spans="6:6">
      <c r="F2789" s="355"/>
    </row>
    <row r="2790" spans="6:6">
      <c r="F2790" s="355"/>
    </row>
    <row r="2791" spans="6:6">
      <c r="F2791" s="355"/>
    </row>
    <row r="2792" spans="6:6">
      <c r="F2792" s="355"/>
    </row>
    <row r="2793" spans="6:6">
      <c r="F2793" s="355"/>
    </row>
    <row r="2794" spans="6:6">
      <c r="F2794" s="355"/>
    </row>
    <row r="2795" spans="6:6">
      <c r="F2795" s="355"/>
    </row>
    <row r="2796" spans="6:6">
      <c r="F2796" s="355"/>
    </row>
    <row r="2797" spans="6:6">
      <c r="F2797" s="355"/>
    </row>
    <row r="2798" spans="6:6">
      <c r="F2798" s="355"/>
    </row>
    <row r="2799" spans="6:6">
      <c r="F2799" s="355"/>
    </row>
    <row r="2800" spans="6:6">
      <c r="F2800" s="355"/>
    </row>
    <row r="2801" spans="6:6">
      <c r="F2801" s="355"/>
    </row>
    <row r="2802" spans="6:6">
      <c r="F2802" s="355"/>
    </row>
    <row r="2803" spans="6:6">
      <c r="F2803" s="355"/>
    </row>
    <row r="2804" spans="6:6">
      <c r="F2804" s="355"/>
    </row>
    <row r="2805" spans="6:6">
      <c r="F2805" s="355"/>
    </row>
    <row r="2806" spans="6:6">
      <c r="F2806" s="355"/>
    </row>
    <row r="2807" spans="6:6">
      <c r="F2807" s="355"/>
    </row>
    <row r="2808" spans="6:6">
      <c r="F2808" s="355"/>
    </row>
    <row r="2809" spans="6:6">
      <c r="F2809" s="355"/>
    </row>
    <row r="2810" spans="6:6">
      <c r="F2810" s="355"/>
    </row>
    <row r="2811" spans="6:6">
      <c r="F2811" s="355"/>
    </row>
    <row r="2812" spans="6:6">
      <c r="F2812" s="355"/>
    </row>
    <row r="2813" spans="6:6">
      <c r="F2813" s="355"/>
    </row>
    <row r="2814" spans="6:6">
      <c r="F2814" s="355"/>
    </row>
    <row r="2815" spans="6:6">
      <c r="F2815" s="355"/>
    </row>
    <row r="2816" spans="6:6">
      <c r="F2816" s="355"/>
    </row>
    <row r="2817" spans="6:6">
      <c r="F2817" s="355"/>
    </row>
    <row r="2818" spans="6:6">
      <c r="F2818" s="355"/>
    </row>
    <row r="2819" spans="6:6">
      <c r="F2819" s="355"/>
    </row>
    <row r="2820" spans="6:6">
      <c r="F2820" s="355"/>
    </row>
    <row r="2821" spans="6:6">
      <c r="F2821" s="355"/>
    </row>
    <row r="2822" spans="6:6">
      <c r="F2822" s="355"/>
    </row>
    <row r="2823" spans="6:6">
      <c r="F2823" s="355"/>
    </row>
    <row r="2824" spans="6:6">
      <c r="F2824" s="355"/>
    </row>
    <row r="2825" spans="6:6">
      <c r="F2825" s="355"/>
    </row>
    <row r="2826" spans="6:6">
      <c r="F2826" s="355"/>
    </row>
    <row r="2827" spans="6:6">
      <c r="F2827" s="355"/>
    </row>
    <row r="2828" spans="6:6">
      <c r="F2828" s="355"/>
    </row>
    <row r="2829" spans="6:6">
      <c r="F2829" s="355"/>
    </row>
    <row r="2830" spans="6:6">
      <c r="F2830" s="355"/>
    </row>
    <row r="2831" spans="6:6">
      <c r="F2831" s="355"/>
    </row>
    <row r="2832" spans="6:6">
      <c r="F2832" s="355"/>
    </row>
    <row r="2833" spans="6:6">
      <c r="F2833" s="355"/>
    </row>
    <row r="2834" spans="6:6">
      <c r="F2834" s="355"/>
    </row>
    <row r="2835" spans="6:6">
      <c r="F2835" s="355"/>
    </row>
    <row r="2836" spans="6:6">
      <c r="F2836" s="355"/>
    </row>
    <row r="2837" spans="6:6">
      <c r="F2837" s="355"/>
    </row>
    <row r="2838" spans="6:6">
      <c r="F2838" s="355"/>
    </row>
    <row r="2839" spans="6:6">
      <c r="F2839" s="355"/>
    </row>
    <row r="2840" spans="6:6">
      <c r="F2840" s="355"/>
    </row>
    <row r="2841" spans="6:6">
      <c r="F2841" s="355"/>
    </row>
    <row r="2842" spans="6:6">
      <c r="F2842" s="355"/>
    </row>
    <row r="2843" spans="6:6">
      <c r="F2843" s="355"/>
    </row>
    <row r="2844" spans="6:6">
      <c r="F2844" s="355"/>
    </row>
    <row r="2845" spans="6:6">
      <c r="F2845" s="355"/>
    </row>
    <row r="2846" spans="6:6">
      <c r="F2846" s="355"/>
    </row>
    <row r="2847" spans="6:6">
      <c r="F2847" s="355"/>
    </row>
    <row r="2848" spans="6:6">
      <c r="F2848" s="355"/>
    </row>
    <row r="2849" spans="6:6">
      <c r="F2849" s="355"/>
    </row>
    <row r="2850" spans="6:6">
      <c r="F2850" s="355"/>
    </row>
    <row r="2851" spans="6:6">
      <c r="F2851" s="355"/>
    </row>
    <row r="2852" spans="6:6">
      <c r="F2852" s="355"/>
    </row>
    <row r="2853" spans="6:6">
      <c r="F2853" s="355"/>
    </row>
    <row r="2854" spans="6:6">
      <c r="F2854" s="355"/>
    </row>
    <row r="2855" spans="6:6">
      <c r="F2855" s="355"/>
    </row>
    <row r="2856" spans="6:6">
      <c r="F2856" s="355"/>
    </row>
    <row r="2857" spans="6:6">
      <c r="F2857" s="355"/>
    </row>
    <row r="2858" spans="6:6">
      <c r="F2858" s="355"/>
    </row>
    <row r="2859" spans="6:6">
      <c r="F2859" s="355"/>
    </row>
    <row r="2860" spans="6:6">
      <c r="F2860" s="355"/>
    </row>
    <row r="2861" spans="6:6">
      <c r="F2861" s="355"/>
    </row>
    <row r="2862" spans="6:6">
      <c r="F2862" s="355"/>
    </row>
    <row r="2863" spans="6:6">
      <c r="F2863" s="355"/>
    </row>
    <row r="2864" spans="6:6">
      <c r="F2864" s="355"/>
    </row>
    <row r="2865" spans="6:6">
      <c r="F2865" s="355"/>
    </row>
    <row r="2866" spans="6:6">
      <c r="F2866" s="355"/>
    </row>
    <row r="2867" spans="6:6">
      <c r="F2867" s="355"/>
    </row>
    <row r="2868" spans="6:6">
      <c r="F2868" s="355"/>
    </row>
    <row r="2869" spans="6:6">
      <c r="F2869" s="355"/>
    </row>
    <row r="2870" spans="6:6">
      <c r="F2870" s="355"/>
    </row>
    <row r="2871" spans="6:6">
      <c r="F2871" s="355"/>
    </row>
    <row r="2872" spans="6:6">
      <c r="F2872" s="355"/>
    </row>
    <row r="2873" spans="6:6">
      <c r="F2873" s="355"/>
    </row>
    <row r="2874" spans="6:6">
      <c r="F2874" s="355"/>
    </row>
    <row r="2875" spans="6:6">
      <c r="F2875" s="355"/>
    </row>
    <row r="2876" spans="6:6">
      <c r="F2876" s="355"/>
    </row>
    <row r="2877" spans="6:6">
      <c r="F2877" s="355"/>
    </row>
    <row r="2878" spans="6:6">
      <c r="F2878" s="355"/>
    </row>
    <row r="2879" spans="6:6">
      <c r="F2879" s="355"/>
    </row>
    <row r="2880" spans="6:6">
      <c r="F2880" s="355"/>
    </row>
    <row r="2881" spans="6:6">
      <c r="F2881" s="355"/>
    </row>
    <row r="2882" spans="6:6">
      <c r="F2882" s="355"/>
    </row>
    <row r="2883" spans="6:6">
      <c r="F2883" s="355"/>
    </row>
    <row r="2884" spans="6:6">
      <c r="F2884" s="355"/>
    </row>
    <row r="2885" spans="6:6">
      <c r="F2885" s="355"/>
    </row>
    <row r="2886" spans="6:6">
      <c r="F2886" s="355"/>
    </row>
    <row r="2887" spans="6:6">
      <c r="F2887" s="355"/>
    </row>
    <row r="2888" spans="6:6">
      <c r="F2888" s="355"/>
    </row>
    <row r="2889" spans="6:6">
      <c r="F2889" s="355"/>
    </row>
    <row r="2890" spans="6:6">
      <c r="F2890" s="355"/>
    </row>
    <row r="2891" spans="6:6">
      <c r="F2891" s="355"/>
    </row>
    <row r="2892" spans="6:6">
      <c r="F2892" s="355"/>
    </row>
  </sheetData>
  <sheetProtection formatCells="0" formatColumns="0" formatRows="0" insertColumns="0" insertRows="0" insertHyperlinks="0" deleteColumns="0" deleteRows="0" sort="0" autoFilter="0" pivotTables="0"/>
  <mergeCells count="11">
    <mergeCell ref="A52:E52"/>
    <mergeCell ref="A14:E14"/>
    <mergeCell ref="A18:F18"/>
    <mergeCell ref="A21:E21"/>
    <mergeCell ref="A23:G23"/>
    <mergeCell ref="A51:E51"/>
    <mergeCell ref="A53:E53"/>
    <mergeCell ref="A121:B121"/>
    <mergeCell ref="A130:B130"/>
    <mergeCell ref="A159:E159"/>
    <mergeCell ref="A171:C171"/>
  </mergeCells>
  <pageMargins left="0.75" right="0.75" top="1" bottom="1" header="0.5" footer="0.5"/>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17"/>
  <sheetViews>
    <sheetView view="pageBreakPreview" zoomScale="85" zoomScaleSheetLayoutView="85" workbookViewId="0"/>
  </sheetViews>
  <sheetFormatPr defaultColWidth="9.109375" defaultRowHeight="14.4"/>
  <cols>
    <col min="1" max="1" width="4.44140625" style="8" customWidth="1"/>
    <col min="2" max="2" width="5.44140625" style="8" customWidth="1"/>
    <col min="3" max="3" width="4.44140625" style="8" customWidth="1"/>
    <col min="4" max="4" width="5.109375" style="8" customWidth="1"/>
    <col min="5" max="5" width="2.88671875" style="8" customWidth="1"/>
    <col min="6" max="6" width="63.88671875" style="8" customWidth="1"/>
    <col min="7" max="7" width="9.5546875" style="8" customWidth="1"/>
    <col min="8" max="8" width="10.109375" style="8" customWidth="1"/>
    <col min="9" max="9" width="11.33203125" style="8" customWidth="1"/>
    <col min="10" max="10" width="19.109375" style="8" customWidth="1"/>
    <col min="11" max="16384" width="9.109375" style="8"/>
  </cols>
  <sheetData>
    <row r="1" spans="1:11" ht="7.5" customHeight="1">
      <c r="A1" s="3"/>
      <c r="B1" s="3"/>
      <c r="C1" s="3"/>
      <c r="D1" s="3"/>
      <c r="E1" s="4"/>
      <c r="F1" s="5"/>
      <c r="G1" s="6"/>
      <c r="H1" s="7"/>
      <c r="I1" s="6"/>
      <c r="J1" s="6"/>
    </row>
    <row r="2" spans="1:11" ht="36.75" customHeight="1">
      <c r="A2" s="9"/>
      <c r="B2" s="427"/>
      <c r="C2" s="427"/>
      <c r="D2" s="428"/>
      <c r="E2" s="427"/>
      <c r="F2" s="427"/>
      <c r="G2" s="10" t="s">
        <v>0</v>
      </c>
      <c r="H2" s="429" t="s">
        <v>533</v>
      </c>
      <c r="I2" s="429"/>
      <c r="J2" s="429"/>
    </row>
    <row r="3" spans="1:11" ht="19.5" customHeight="1">
      <c r="A3" s="11"/>
      <c r="B3" s="7"/>
      <c r="C3" s="7"/>
      <c r="D3" s="12"/>
      <c r="E3" s="430" t="s">
        <v>190</v>
      </c>
      <c r="F3" s="430"/>
      <c r="G3" s="10" t="s">
        <v>1</v>
      </c>
      <c r="H3" s="429" t="s">
        <v>533</v>
      </c>
      <c r="I3" s="429"/>
      <c r="J3" s="429"/>
    </row>
    <row r="4" spans="1:11" ht="13.5" customHeight="1">
      <c r="A4" s="13"/>
      <c r="B4" s="14"/>
      <c r="C4" s="14"/>
      <c r="D4" s="15"/>
      <c r="E4" s="431"/>
      <c r="F4" s="431"/>
      <c r="G4" s="16" t="s">
        <v>2</v>
      </c>
      <c r="H4" s="432" t="s">
        <v>534</v>
      </c>
      <c r="I4" s="432"/>
      <c r="J4" s="432"/>
    </row>
    <row r="5" spans="1:11" ht="26.4">
      <c r="A5" s="17" t="s">
        <v>3</v>
      </c>
      <c r="B5" s="18"/>
      <c r="C5" s="18"/>
      <c r="D5" s="19"/>
      <c r="E5" s="20"/>
      <c r="F5" s="21"/>
      <c r="G5" s="22" t="s">
        <v>4</v>
      </c>
      <c r="H5" s="22" t="s">
        <v>5</v>
      </c>
      <c r="I5" s="22" t="s">
        <v>6</v>
      </c>
      <c r="J5" s="22" t="s">
        <v>7</v>
      </c>
    </row>
    <row r="6" spans="1:11">
      <c r="A6" s="3"/>
      <c r="B6" s="3"/>
      <c r="C6" s="3"/>
      <c r="D6" s="3"/>
      <c r="E6" s="4"/>
      <c r="F6" s="5"/>
      <c r="G6" s="6"/>
      <c r="H6" s="7"/>
      <c r="I6" s="6"/>
      <c r="J6" s="6"/>
    </row>
    <row r="7" spans="1:11">
      <c r="A7" s="3"/>
      <c r="B7" s="3"/>
      <c r="C7" s="3"/>
      <c r="D7" s="3"/>
      <c r="E7" s="4"/>
      <c r="F7" s="5"/>
      <c r="G7" s="6"/>
      <c r="H7" s="7"/>
      <c r="I7" s="6"/>
      <c r="J7" s="6"/>
    </row>
    <row r="8" spans="1:11" ht="15.6">
      <c r="A8" s="23"/>
      <c r="B8" s="24"/>
      <c r="C8" s="24"/>
      <c r="D8" s="25"/>
      <c r="E8" s="26"/>
      <c r="F8" s="211" t="s">
        <v>191</v>
      </c>
      <c r="G8" s="6"/>
      <c r="H8" s="7"/>
      <c r="I8" s="6"/>
      <c r="J8" s="6"/>
    </row>
    <row r="9" spans="1:11">
      <c r="A9" s="150"/>
      <c r="B9" s="27"/>
      <c r="C9" s="28"/>
      <c r="D9" s="29"/>
      <c r="E9" s="26"/>
      <c r="F9" s="8" t="s">
        <v>615</v>
      </c>
      <c r="G9" s="6"/>
      <c r="H9" s="7"/>
      <c r="I9" s="6"/>
      <c r="J9" s="6"/>
    </row>
    <row r="10" spans="1:11">
      <c r="A10" s="150"/>
      <c r="B10" s="27"/>
      <c r="C10" s="28"/>
      <c r="D10" s="29"/>
      <c r="E10" s="26"/>
      <c r="F10" s="8" t="s">
        <v>616</v>
      </c>
      <c r="G10" s="6"/>
      <c r="H10" s="7"/>
      <c r="I10" s="6"/>
      <c r="J10" s="6"/>
    </row>
    <row r="11" spans="1:11">
      <c r="A11" s="150"/>
      <c r="B11" s="27"/>
      <c r="C11" s="28"/>
      <c r="D11" s="29"/>
      <c r="E11" s="26"/>
      <c r="G11" s="6"/>
      <c r="H11" s="7"/>
      <c r="I11" s="6"/>
      <c r="J11" s="6"/>
    </row>
    <row r="12" spans="1:11">
      <c r="A12" s="30" t="s">
        <v>8</v>
      </c>
      <c r="B12" s="24"/>
      <c r="C12" s="24"/>
      <c r="D12" s="25"/>
      <c r="E12" s="26"/>
      <c r="F12" s="31"/>
      <c r="G12" s="6"/>
      <c r="H12" s="7"/>
      <c r="I12" s="6"/>
      <c r="J12" s="6"/>
    </row>
    <row r="13" spans="1:11" ht="15.6">
      <c r="A13" s="212" t="s">
        <v>195</v>
      </c>
      <c r="B13" s="213"/>
      <c r="C13" s="213"/>
      <c r="D13" s="214"/>
      <c r="E13" s="215"/>
      <c r="F13" s="216" t="s">
        <v>194</v>
      </c>
      <c r="G13" s="217"/>
      <c r="H13" s="7"/>
      <c r="I13" s="218"/>
      <c r="J13" s="218"/>
      <c r="K13" s="217"/>
    </row>
    <row r="14" spans="1:11" ht="28.8">
      <c r="A14" s="149" t="str">
        <f>A$13</f>
        <v>A.</v>
      </c>
      <c r="B14" s="219">
        <v>1</v>
      </c>
      <c r="C14" s="217"/>
      <c r="D14" s="220"/>
      <c r="E14" s="217"/>
      <c r="F14" s="221" t="s">
        <v>192</v>
      </c>
      <c r="G14" s="222"/>
      <c r="H14" s="7"/>
      <c r="I14" s="223"/>
      <c r="J14" s="223"/>
      <c r="K14" s="217"/>
    </row>
    <row r="15" spans="1:11">
      <c r="A15" s="149" t="str">
        <f>A$13</f>
        <v>A.</v>
      </c>
      <c r="B15" s="219">
        <v>2</v>
      </c>
      <c r="C15" s="217"/>
      <c r="D15" s="220"/>
      <c r="E15" s="217"/>
      <c r="F15" s="221" t="s">
        <v>9</v>
      </c>
      <c r="G15" s="222"/>
      <c r="H15" s="7"/>
      <c r="I15" s="223"/>
      <c r="J15" s="223"/>
      <c r="K15" s="217"/>
    </row>
    <row r="16" spans="1:11" ht="28.8">
      <c r="A16" s="149" t="str">
        <f t="shared" ref="A16:A24" si="0">A$13</f>
        <v>A.</v>
      </c>
      <c r="B16" s="219">
        <v>3</v>
      </c>
      <c r="C16" s="217"/>
      <c r="D16" s="220"/>
      <c r="E16" s="217"/>
      <c r="F16" s="221" t="s">
        <v>462</v>
      </c>
      <c r="G16" s="222"/>
      <c r="H16" s="7"/>
      <c r="I16" s="223"/>
      <c r="J16" s="223"/>
      <c r="K16" s="217"/>
    </row>
    <row r="17" spans="1:11">
      <c r="A17" s="149" t="str">
        <f t="shared" si="0"/>
        <v>A.</v>
      </c>
      <c r="B17" s="219">
        <v>4</v>
      </c>
      <c r="C17" s="217"/>
      <c r="D17" s="220"/>
      <c r="E17" s="217"/>
      <c r="F17" s="221" t="s">
        <v>10</v>
      </c>
      <c r="G17" s="222"/>
      <c r="H17" s="7"/>
      <c r="I17" s="223"/>
      <c r="J17" s="223"/>
      <c r="K17" s="217"/>
    </row>
    <row r="18" spans="1:11">
      <c r="A18" s="149" t="str">
        <f t="shared" si="0"/>
        <v>A.</v>
      </c>
      <c r="B18" s="219">
        <v>5</v>
      </c>
      <c r="C18" s="217"/>
      <c r="D18" s="220"/>
      <c r="E18" s="217"/>
      <c r="F18" s="221" t="s">
        <v>11</v>
      </c>
      <c r="G18" s="222"/>
      <c r="H18" s="7"/>
      <c r="I18" s="223"/>
      <c r="J18" s="223"/>
      <c r="K18" s="217"/>
    </row>
    <row r="19" spans="1:11">
      <c r="A19" s="149" t="str">
        <f t="shared" si="0"/>
        <v>A.</v>
      </c>
      <c r="B19" s="219">
        <v>6</v>
      </c>
      <c r="C19" s="217"/>
      <c r="D19" s="220"/>
      <c r="E19" s="217"/>
      <c r="F19" s="221" t="s">
        <v>298</v>
      </c>
      <c r="G19" s="222"/>
      <c r="H19" s="224"/>
      <c r="I19" s="223"/>
      <c r="J19" s="223"/>
      <c r="K19" s="217"/>
    </row>
    <row r="20" spans="1:11">
      <c r="A20" s="149" t="str">
        <f t="shared" si="0"/>
        <v>A.</v>
      </c>
      <c r="B20" s="219">
        <v>7</v>
      </c>
      <c r="C20" s="217"/>
      <c r="D20" s="220"/>
      <c r="E20" s="217"/>
      <c r="F20" s="221" t="s">
        <v>196</v>
      </c>
      <c r="G20" s="222"/>
      <c r="H20" s="224"/>
      <c r="I20" s="223"/>
      <c r="J20" s="223"/>
      <c r="K20" s="217"/>
    </row>
    <row r="21" spans="1:11">
      <c r="A21" s="149" t="str">
        <f t="shared" si="0"/>
        <v>A.</v>
      </c>
      <c r="B21" s="219">
        <v>8</v>
      </c>
      <c r="C21" s="217"/>
      <c r="D21" s="220"/>
      <c r="E21" s="217"/>
      <c r="F21" s="221" t="s">
        <v>381</v>
      </c>
      <c r="G21" s="222"/>
      <c r="H21" s="224"/>
      <c r="I21" s="223"/>
      <c r="J21" s="223"/>
      <c r="K21" s="217"/>
    </row>
    <row r="22" spans="1:11">
      <c r="A22" s="149" t="str">
        <f t="shared" si="0"/>
        <v>A.</v>
      </c>
      <c r="B22" s="219">
        <v>9</v>
      </c>
      <c r="C22" s="217"/>
      <c r="D22" s="220"/>
      <c r="E22" s="217"/>
      <c r="F22" s="221" t="s">
        <v>382</v>
      </c>
      <c r="G22" s="222"/>
      <c r="H22" s="224"/>
      <c r="I22" s="223"/>
      <c r="J22" s="223"/>
      <c r="K22" s="217"/>
    </row>
    <row r="23" spans="1:11">
      <c r="A23" s="149" t="str">
        <f t="shared" si="0"/>
        <v>A.</v>
      </c>
      <c r="B23" s="219">
        <v>10</v>
      </c>
      <c r="C23" s="217"/>
      <c r="D23" s="220"/>
      <c r="E23" s="217"/>
      <c r="F23" s="221" t="s">
        <v>371</v>
      </c>
      <c r="G23" s="222"/>
      <c r="H23" s="224"/>
      <c r="I23" s="223"/>
      <c r="J23" s="223"/>
      <c r="K23" s="217"/>
    </row>
    <row r="24" spans="1:11">
      <c r="A24" s="149" t="str">
        <f t="shared" si="0"/>
        <v>A.</v>
      </c>
      <c r="B24" s="219">
        <v>11</v>
      </c>
      <c r="C24" s="217"/>
      <c r="D24" s="220"/>
      <c r="E24" s="217"/>
      <c r="F24" s="221" t="s">
        <v>372</v>
      </c>
      <c r="G24" s="222"/>
      <c r="H24" s="224"/>
      <c r="I24" s="223"/>
      <c r="J24" s="223"/>
      <c r="K24" s="217"/>
    </row>
    <row r="25" spans="1:11">
      <c r="A25" s="225"/>
      <c r="B25" s="225"/>
      <c r="C25" s="225"/>
      <c r="D25" s="225"/>
      <c r="E25" s="226"/>
      <c r="F25" s="227"/>
      <c r="G25" s="217"/>
      <c r="H25" s="218"/>
      <c r="I25" s="218"/>
      <c r="J25" s="218"/>
      <c r="K25" s="217"/>
    </row>
    <row r="26" spans="1:11">
      <c r="A26" s="225"/>
      <c r="B26" s="225"/>
      <c r="C26" s="225"/>
      <c r="D26" s="225"/>
      <c r="E26" s="226"/>
      <c r="F26" s="227"/>
      <c r="G26" s="217"/>
      <c r="H26" s="218"/>
      <c r="I26" s="218"/>
      <c r="J26" s="218"/>
      <c r="K26" s="217"/>
    </row>
    <row r="27" spans="1:11" ht="15.6">
      <c r="A27" s="212" t="s">
        <v>215</v>
      </c>
      <c r="B27" s="228"/>
      <c r="C27" s="228"/>
      <c r="D27" s="228"/>
      <c r="E27" s="229"/>
      <c r="F27" s="216" t="s">
        <v>444</v>
      </c>
      <c r="G27" s="217"/>
      <c r="H27" s="218"/>
      <c r="I27" s="218"/>
      <c r="J27" s="218"/>
      <c r="K27" s="230"/>
    </row>
    <row r="28" spans="1:11">
      <c r="A28" s="149" t="str">
        <f>A27</f>
        <v>B.</v>
      </c>
      <c r="B28" s="219">
        <v>1</v>
      </c>
      <c r="C28" s="225"/>
      <c r="D28" s="225"/>
      <c r="E28" s="226"/>
      <c r="F28" s="231" t="s">
        <v>440</v>
      </c>
      <c r="G28" s="232"/>
      <c r="H28" s="232"/>
      <c r="I28" s="232"/>
      <c r="J28" s="232"/>
      <c r="K28" s="230"/>
    </row>
    <row r="29" spans="1:11">
      <c r="A29" s="225"/>
      <c r="B29" s="225"/>
      <c r="C29" s="225"/>
      <c r="D29" s="233">
        <v>1</v>
      </c>
      <c r="E29" s="226"/>
      <c r="F29" s="221" t="s">
        <v>441</v>
      </c>
      <c r="G29" s="217"/>
      <c r="H29" s="218"/>
      <c r="I29" s="218"/>
      <c r="J29" s="218"/>
      <c r="K29" s="217"/>
    </row>
    <row r="30" spans="1:11">
      <c r="A30" s="225"/>
      <c r="B30" s="225"/>
      <c r="C30" s="225"/>
      <c r="D30" s="233">
        <v>2</v>
      </c>
      <c r="E30" s="226"/>
      <c r="F30" s="8" t="s">
        <v>442</v>
      </c>
      <c r="G30" s="217"/>
      <c r="H30" s="218"/>
      <c r="I30" s="218"/>
      <c r="J30" s="218"/>
      <c r="K30" s="217"/>
    </row>
    <row r="31" spans="1:11">
      <c r="A31" s="225"/>
      <c r="B31" s="225"/>
      <c r="C31" s="225"/>
      <c r="D31" s="233">
        <v>3</v>
      </c>
      <c r="E31" s="226"/>
      <c r="F31" s="221" t="s">
        <v>443</v>
      </c>
      <c r="G31" s="217"/>
      <c r="H31" s="218"/>
      <c r="I31" s="218"/>
      <c r="J31" s="218"/>
      <c r="K31" s="217"/>
    </row>
    <row r="32" spans="1:11">
      <c r="A32" s="225"/>
      <c r="B32" s="225"/>
      <c r="C32" s="225"/>
      <c r="D32" s="233"/>
      <c r="E32" s="226"/>
      <c r="F32" s="227"/>
      <c r="G32" s="217"/>
      <c r="H32" s="218"/>
      <c r="I32" s="218"/>
      <c r="J32" s="218"/>
      <c r="K32" s="217"/>
    </row>
    <row r="33" spans="1:11">
      <c r="A33" s="225"/>
      <c r="B33" s="225"/>
      <c r="C33" s="225"/>
      <c r="D33" s="225"/>
      <c r="E33" s="226"/>
      <c r="F33" s="227"/>
      <c r="G33" s="217"/>
      <c r="H33" s="218"/>
      <c r="I33" s="218"/>
      <c r="J33" s="218"/>
      <c r="K33" s="217"/>
    </row>
    <row r="34" spans="1:11">
      <c r="A34" s="225"/>
      <c r="B34" s="225"/>
      <c r="C34" s="225"/>
      <c r="D34" s="225"/>
      <c r="E34" s="226"/>
      <c r="F34" s="227"/>
      <c r="G34" s="234"/>
      <c r="H34" s="235" t="s">
        <v>197</v>
      </c>
      <c r="I34" s="236"/>
      <c r="J34" s="236"/>
      <c r="K34" s="217"/>
    </row>
    <row r="35" spans="1:11">
      <c r="A35" s="3"/>
      <c r="B35" s="3"/>
      <c r="C35" s="3"/>
      <c r="D35" s="3"/>
      <c r="E35" s="4"/>
      <c r="F35" s="5"/>
      <c r="G35" s="6"/>
      <c r="H35" s="7"/>
      <c r="I35" s="6"/>
      <c r="J35" s="6"/>
    </row>
    <row r="36" spans="1:11">
      <c r="A36" s="33"/>
      <c r="B36" s="33"/>
      <c r="C36" s="33"/>
      <c r="D36" s="34"/>
      <c r="E36" s="33"/>
      <c r="F36" s="33"/>
      <c r="G36" s="6"/>
      <c r="H36" s="7"/>
      <c r="I36" s="6"/>
      <c r="J36" s="6"/>
    </row>
    <row r="37" spans="1:11" ht="15.6">
      <c r="A37" s="237" t="str">
        <f>A13</f>
        <v>A.</v>
      </c>
      <c r="B37" s="238"/>
      <c r="C37" s="238"/>
      <c r="D37" s="34"/>
      <c r="E37" s="238"/>
      <c r="F37" s="239" t="s">
        <v>194</v>
      </c>
      <c r="G37" s="240"/>
      <c r="H37" s="241"/>
      <c r="I37" s="241"/>
      <c r="J37" s="241"/>
      <c r="K37" s="217"/>
    </row>
    <row r="38" spans="1:11" ht="28.8">
      <c r="A38" s="165" t="str">
        <f>A37</f>
        <v>A.</v>
      </c>
      <c r="B38" s="242">
        <v>1</v>
      </c>
      <c r="C38" s="217"/>
      <c r="D38" s="220"/>
      <c r="E38" s="217"/>
      <c r="F38" s="243" t="s">
        <v>192</v>
      </c>
      <c r="G38" s="222"/>
      <c r="H38" s="224"/>
      <c r="I38" s="223"/>
      <c r="J38" s="223"/>
      <c r="K38" s="217"/>
    </row>
    <row r="39" spans="1:11">
      <c r="A39" s="150"/>
      <c r="B39" s="150"/>
      <c r="C39" s="150"/>
      <c r="D39" s="35"/>
      <c r="E39" s="150"/>
      <c r="F39" s="150"/>
      <c r="G39" s="6"/>
      <c r="H39" s="7"/>
      <c r="I39" s="6"/>
      <c r="J39" s="6"/>
    </row>
    <row r="40" spans="1:11">
      <c r="A40" s="3"/>
      <c r="B40" s="434" t="s">
        <v>12</v>
      </c>
      <c r="C40" s="434"/>
      <c r="D40" s="435"/>
      <c r="E40" s="434"/>
      <c r="F40" s="434"/>
      <c r="G40" s="434"/>
      <c r="H40" s="434"/>
      <c r="I40" s="434"/>
      <c r="J40" s="434"/>
    </row>
    <row r="41" spans="1:11" ht="19.5" customHeight="1">
      <c r="A41" s="3"/>
      <c r="B41" s="433" t="s">
        <v>157</v>
      </c>
      <c r="C41" s="433"/>
      <c r="D41" s="436"/>
      <c r="E41" s="433"/>
      <c r="F41" s="433"/>
      <c r="G41" s="433"/>
      <c r="H41" s="433"/>
      <c r="I41" s="433"/>
      <c r="J41" s="433"/>
    </row>
    <row r="42" spans="1:11" ht="33" customHeight="1">
      <c r="A42" s="225"/>
      <c r="B42" s="433" t="s">
        <v>535</v>
      </c>
      <c r="C42" s="433"/>
      <c r="D42" s="433"/>
      <c r="E42" s="433"/>
      <c r="F42" s="433"/>
      <c r="G42" s="433"/>
      <c r="H42" s="433"/>
      <c r="I42" s="433"/>
      <c r="J42" s="433"/>
    </row>
    <row r="43" spans="1:11">
      <c r="A43" s="3"/>
      <c r="B43" s="433" t="s">
        <v>539</v>
      </c>
      <c r="C43" s="433"/>
      <c r="D43" s="436"/>
      <c r="E43" s="433"/>
      <c r="F43" s="433"/>
      <c r="G43" s="433"/>
      <c r="H43" s="433"/>
      <c r="I43" s="433"/>
      <c r="J43" s="433"/>
    </row>
    <row r="44" spans="1:11" s="209" customFormat="1" ht="96.75" customHeight="1">
      <c r="A44" s="225"/>
      <c r="B44" s="437" t="s">
        <v>596</v>
      </c>
      <c r="C44" s="437"/>
      <c r="D44" s="437"/>
      <c r="E44" s="437"/>
      <c r="F44" s="437"/>
      <c r="G44" s="437"/>
      <c r="H44" s="437"/>
      <c r="I44" s="437"/>
      <c r="J44" s="437"/>
      <c r="K44" s="244"/>
    </row>
    <row r="45" spans="1:11" s="209" customFormat="1" ht="66.75" customHeight="1">
      <c r="A45" s="225"/>
      <c r="B45" s="433" t="s">
        <v>614</v>
      </c>
      <c r="C45" s="433"/>
      <c r="D45" s="433"/>
      <c r="E45" s="433"/>
      <c r="F45" s="433"/>
      <c r="G45" s="433"/>
      <c r="H45" s="433"/>
      <c r="I45" s="433"/>
      <c r="J45" s="433"/>
      <c r="K45" s="244"/>
    </row>
    <row r="46" spans="1:11" s="209" customFormat="1" ht="33" customHeight="1">
      <c r="A46" s="225"/>
      <c r="B46" s="437" t="s">
        <v>198</v>
      </c>
      <c r="C46" s="437"/>
      <c r="D46" s="437"/>
      <c r="E46" s="437"/>
      <c r="F46" s="437"/>
      <c r="G46" s="437"/>
      <c r="H46" s="437"/>
      <c r="I46" s="437"/>
      <c r="J46" s="437"/>
      <c r="K46" s="244"/>
    </row>
    <row r="47" spans="1:11" s="209" customFormat="1" ht="18.75" customHeight="1">
      <c r="A47" s="225"/>
      <c r="B47" s="437" t="s">
        <v>490</v>
      </c>
      <c r="C47" s="437"/>
      <c r="D47" s="437"/>
      <c r="E47" s="437"/>
      <c r="F47" s="437"/>
      <c r="G47" s="437"/>
      <c r="H47" s="437"/>
      <c r="I47" s="437"/>
      <c r="J47" s="437"/>
      <c r="K47" s="244"/>
    </row>
    <row r="48" spans="1:11">
      <c r="A48" s="3"/>
      <c r="B48" s="3"/>
      <c r="C48" s="3"/>
      <c r="D48" s="3"/>
      <c r="E48" s="4"/>
      <c r="F48" s="5"/>
      <c r="G48" s="6"/>
      <c r="H48" s="7"/>
      <c r="I48" s="6"/>
      <c r="J48" s="6"/>
    </row>
    <row r="49" spans="1:11">
      <c r="A49" s="3"/>
      <c r="B49" s="434" t="s">
        <v>457</v>
      </c>
      <c r="C49" s="434"/>
      <c r="D49" s="435"/>
      <c r="E49" s="434"/>
      <c r="F49" s="434"/>
      <c r="G49" s="434"/>
      <c r="H49" s="434"/>
      <c r="I49" s="434"/>
      <c r="J49" s="434"/>
    </row>
    <row r="50" spans="1:11" ht="63" customHeight="1">
      <c r="A50" s="245">
        <v>1</v>
      </c>
      <c r="B50" s="437" t="s">
        <v>491</v>
      </c>
      <c r="C50" s="437"/>
      <c r="D50" s="437"/>
      <c r="E50" s="437"/>
      <c r="F50" s="437"/>
      <c r="G50" s="437"/>
      <c r="H50" s="437"/>
      <c r="I50" s="437"/>
      <c r="J50" s="437"/>
      <c r="K50" s="246"/>
    </row>
    <row r="51" spans="1:11" ht="63" customHeight="1">
      <c r="A51" s="245">
        <v>2</v>
      </c>
      <c r="B51" s="433" t="s">
        <v>492</v>
      </c>
      <c r="C51" s="433"/>
      <c r="D51" s="433"/>
      <c r="E51" s="433"/>
      <c r="F51" s="433"/>
      <c r="G51" s="433"/>
      <c r="H51" s="433"/>
      <c r="I51" s="433"/>
      <c r="J51" s="433"/>
      <c r="K51" s="246"/>
    </row>
    <row r="52" spans="1:11" ht="34.5" customHeight="1">
      <c r="A52" s="245">
        <v>3</v>
      </c>
      <c r="B52" s="433" t="s">
        <v>497</v>
      </c>
      <c r="C52" s="433"/>
      <c r="D52" s="433"/>
      <c r="E52" s="433"/>
      <c r="F52" s="433"/>
      <c r="G52" s="433"/>
      <c r="H52" s="433"/>
      <c r="I52" s="433"/>
      <c r="J52" s="433"/>
    </row>
    <row r="53" spans="1:11" ht="48" customHeight="1">
      <c r="A53" s="247" t="s">
        <v>13</v>
      </c>
      <c r="B53" s="433" t="s">
        <v>493</v>
      </c>
      <c r="C53" s="433"/>
      <c r="D53" s="433"/>
      <c r="E53" s="433"/>
      <c r="F53" s="433"/>
      <c r="G53" s="433"/>
      <c r="H53" s="433"/>
      <c r="I53" s="433"/>
      <c r="J53" s="433"/>
      <c r="K53" s="246"/>
    </row>
    <row r="54" spans="1:11" ht="36" customHeight="1">
      <c r="A54" s="247" t="s">
        <v>13</v>
      </c>
      <c r="B54" s="433" t="s">
        <v>494</v>
      </c>
      <c r="C54" s="433"/>
      <c r="D54" s="433"/>
      <c r="E54" s="433"/>
      <c r="F54" s="433"/>
      <c r="G54" s="433"/>
      <c r="H54" s="433"/>
      <c r="I54" s="433"/>
      <c r="J54" s="433"/>
      <c r="K54" s="246"/>
    </row>
    <row r="55" spans="1:11" ht="26.25" customHeight="1">
      <c r="A55" s="247" t="s">
        <v>13</v>
      </c>
      <c r="B55" s="433" t="s">
        <v>445</v>
      </c>
      <c r="C55" s="433"/>
      <c r="D55" s="433"/>
      <c r="E55" s="433"/>
      <c r="F55" s="433"/>
      <c r="G55" s="433"/>
      <c r="H55" s="433"/>
      <c r="I55" s="433"/>
      <c r="J55" s="433"/>
      <c r="K55" s="246"/>
    </row>
    <row r="56" spans="1:11" ht="26.25" customHeight="1">
      <c r="A56" s="247" t="s">
        <v>13</v>
      </c>
      <c r="B56" s="433" t="s">
        <v>14</v>
      </c>
      <c r="C56" s="433"/>
      <c r="D56" s="433"/>
      <c r="E56" s="433"/>
      <c r="F56" s="433"/>
      <c r="G56" s="433"/>
      <c r="H56" s="433"/>
      <c r="I56" s="433"/>
      <c r="J56" s="433"/>
      <c r="K56" s="246"/>
    </row>
    <row r="57" spans="1:11" ht="21" customHeight="1">
      <c r="A57" s="247" t="s">
        <v>13</v>
      </c>
      <c r="B57" s="433" t="s">
        <v>15</v>
      </c>
      <c r="C57" s="433"/>
      <c r="D57" s="433"/>
      <c r="E57" s="433"/>
      <c r="F57" s="433"/>
      <c r="G57" s="433"/>
      <c r="H57" s="433"/>
      <c r="I57" s="433"/>
      <c r="J57" s="433"/>
      <c r="K57" s="246"/>
    </row>
    <row r="58" spans="1:11" ht="42" customHeight="1">
      <c r="A58" s="247" t="s">
        <v>13</v>
      </c>
      <c r="B58" s="433" t="s">
        <v>495</v>
      </c>
      <c r="C58" s="433"/>
      <c r="D58" s="433"/>
      <c r="E58" s="433"/>
      <c r="F58" s="433"/>
      <c r="G58" s="433"/>
      <c r="H58" s="433"/>
      <c r="I58" s="433"/>
      <c r="J58" s="433"/>
      <c r="K58" s="246"/>
    </row>
    <row r="59" spans="1:11" ht="65.25" customHeight="1">
      <c r="A59" s="247" t="s">
        <v>13</v>
      </c>
      <c r="B59" s="433" t="s">
        <v>496</v>
      </c>
      <c r="C59" s="433"/>
      <c r="D59" s="433"/>
      <c r="E59" s="433"/>
      <c r="F59" s="433"/>
      <c r="G59" s="433"/>
      <c r="H59" s="433"/>
      <c r="I59" s="433"/>
      <c r="J59" s="433"/>
      <c r="K59" s="246"/>
    </row>
    <row r="60" spans="1:11" ht="48.75" customHeight="1">
      <c r="A60" s="247" t="s">
        <v>13</v>
      </c>
      <c r="B60" s="433" t="s">
        <v>498</v>
      </c>
      <c r="C60" s="433"/>
      <c r="D60" s="433"/>
      <c r="E60" s="433"/>
      <c r="F60" s="433"/>
      <c r="G60" s="433"/>
      <c r="H60" s="433"/>
      <c r="I60" s="433"/>
      <c r="J60" s="433"/>
      <c r="K60" s="246"/>
    </row>
    <row r="61" spans="1:11" ht="80.25" customHeight="1">
      <c r="A61" s="247" t="s">
        <v>13</v>
      </c>
      <c r="B61" s="437" t="s">
        <v>499</v>
      </c>
      <c r="C61" s="437"/>
      <c r="D61" s="437"/>
      <c r="E61" s="437"/>
      <c r="F61" s="437"/>
      <c r="G61" s="437"/>
      <c r="H61" s="437"/>
      <c r="I61" s="437"/>
      <c r="J61" s="437"/>
      <c r="K61" s="246"/>
    </row>
    <row r="62" spans="1:11" ht="21" customHeight="1">
      <c r="A62" s="247" t="s">
        <v>13</v>
      </c>
      <c r="B62" s="437" t="s">
        <v>500</v>
      </c>
      <c r="C62" s="437"/>
      <c r="D62" s="437"/>
      <c r="E62" s="437"/>
      <c r="F62" s="437"/>
      <c r="G62" s="437"/>
      <c r="H62" s="437"/>
      <c r="I62" s="437"/>
      <c r="J62" s="437"/>
      <c r="K62" s="246"/>
    </row>
    <row r="63" spans="1:11" ht="21" customHeight="1">
      <c r="A63" s="247" t="s">
        <v>13</v>
      </c>
      <c r="B63" s="437" t="s">
        <v>501</v>
      </c>
      <c r="C63" s="437"/>
      <c r="D63" s="437"/>
      <c r="E63" s="437"/>
      <c r="F63" s="437"/>
      <c r="G63" s="437"/>
      <c r="H63" s="437"/>
      <c r="I63" s="437"/>
      <c r="J63" s="437"/>
      <c r="K63" s="246"/>
    </row>
    <row r="64" spans="1:11" ht="21" customHeight="1">
      <c r="A64" s="247" t="s">
        <v>13</v>
      </c>
      <c r="B64" s="437" t="s">
        <v>502</v>
      </c>
      <c r="C64" s="437"/>
      <c r="D64" s="437"/>
      <c r="E64" s="437"/>
      <c r="F64" s="437"/>
      <c r="G64" s="437"/>
      <c r="H64" s="437"/>
      <c r="I64" s="437"/>
      <c r="J64" s="437"/>
      <c r="K64" s="246"/>
    </row>
    <row r="65" spans="1:11" ht="21" customHeight="1">
      <c r="A65" s="247" t="s">
        <v>13</v>
      </c>
      <c r="B65" s="437" t="s">
        <v>503</v>
      </c>
      <c r="C65" s="437"/>
      <c r="D65" s="437"/>
      <c r="E65" s="437"/>
      <c r="F65" s="437"/>
      <c r="G65" s="437"/>
      <c r="H65" s="437"/>
      <c r="I65" s="437"/>
      <c r="J65" s="437"/>
      <c r="K65" s="246"/>
    </row>
    <row r="66" spans="1:11" ht="21" customHeight="1">
      <c r="A66" s="247" t="s">
        <v>13</v>
      </c>
      <c r="B66" s="437" t="s">
        <v>504</v>
      </c>
      <c r="C66" s="437"/>
      <c r="D66" s="437"/>
      <c r="E66" s="437"/>
      <c r="F66" s="437"/>
      <c r="G66" s="437"/>
      <c r="H66" s="437"/>
      <c r="I66" s="437"/>
      <c r="J66" s="437"/>
      <c r="K66" s="246"/>
    </row>
    <row r="67" spans="1:11" ht="53.25" customHeight="1">
      <c r="A67" s="247" t="s">
        <v>13</v>
      </c>
      <c r="B67" s="437" t="s">
        <v>505</v>
      </c>
      <c r="C67" s="437"/>
      <c r="D67" s="437"/>
      <c r="E67" s="437"/>
      <c r="F67" s="437"/>
      <c r="G67" s="437"/>
      <c r="H67" s="437"/>
      <c r="I67" s="437"/>
      <c r="J67" s="437"/>
      <c r="K67" s="246"/>
    </row>
    <row r="68" spans="1:11" ht="35.25" customHeight="1">
      <c r="A68" s="247" t="s">
        <v>13</v>
      </c>
      <c r="B68" s="437" t="s">
        <v>506</v>
      </c>
      <c r="C68" s="437"/>
      <c r="D68" s="437"/>
      <c r="E68" s="437"/>
      <c r="F68" s="437"/>
      <c r="G68" s="437"/>
      <c r="H68" s="437"/>
      <c r="I68" s="437"/>
      <c r="J68" s="437"/>
      <c r="K68" s="246"/>
    </row>
    <row r="69" spans="1:11" ht="33" customHeight="1">
      <c r="A69" s="247" t="s">
        <v>13</v>
      </c>
      <c r="B69" s="437" t="s">
        <v>507</v>
      </c>
      <c r="C69" s="437"/>
      <c r="D69" s="437"/>
      <c r="E69" s="437"/>
      <c r="F69" s="437"/>
      <c r="G69" s="437"/>
      <c r="H69" s="437"/>
      <c r="I69" s="437"/>
      <c r="J69" s="437"/>
      <c r="K69" s="246"/>
    </row>
    <row r="70" spans="1:11" ht="21" customHeight="1">
      <c r="A70" s="247" t="s">
        <v>13</v>
      </c>
      <c r="B70" s="437" t="s">
        <v>509</v>
      </c>
      <c r="C70" s="437"/>
      <c r="D70" s="437"/>
      <c r="E70" s="437"/>
      <c r="F70" s="437"/>
      <c r="G70" s="437"/>
      <c r="H70" s="437"/>
      <c r="I70" s="437"/>
      <c r="J70" s="437"/>
      <c r="K70" s="246"/>
    </row>
    <row r="71" spans="1:11" ht="63" customHeight="1">
      <c r="A71" s="247" t="s">
        <v>13</v>
      </c>
      <c r="B71" s="433" t="s">
        <v>508</v>
      </c>
      <c r="C71" s="433"/>
      <c r="D71" s="433"/>
      <c r="E71" s="433"/>
      <c r="F71" s="433"/>
      <c r="G71" s="433"/>
      <c r="H71" s="433"/>
      <c r="I71" s="433"/>
      <c r="J71" s="433"/>
      <c r="K71" s="246"/>
    </row>
    <row r="72" spans="1:11" ht="18" customHeight="1">
      <c r="A72" s="247" t="s">
        <v>13</v>
      </c>
      <c r="B72" s="433" t="s">
        <v>510</v>
      </c>
      <c r="C72" s="433"/>
      <c r="D72" s="433"/>
      <c r="E72" s="433"/>
      <c r="F72" s="433"/>
      <c r="G72" s="433"/>
      <c r="H72" s="433"/>
      <c r="I72" s="433"/>
      <c r="J72" s="433"/>
      <c r="K72" s="246"/>
    </row>
    <row r="73" spans="1:11" ht="60.75" customHeight="1">
      <c r="A73" s="245">
        <v>4</v>
      </c>
      <c r="B73" s="433" t="s">
        <v>446</v>
      </c>
      <c r="C73" s="433"/>
      <c r="D73" s="433"/>
      <c r="E73" s="433"/>
      <c r="F73" s="433"/>
      <c r="G73" s="433"/>
      <c r="H73" s="433"/>
      <c r="I73" s="433"/>
      <c r="J73" s="433"/>
      <c r="K73" s="246"/>
    </row>
    <row r="74" spans="1:11" ht="30" customHeight="1">
      <c r="A74" s="245">
        <v>5</v>
      </c>
      <c r="B74" s="433" t="s">
        <v>511</v>
      </c>
      <c r="C74" s="433"/>
      <c r="D74" s="433"/>
      <c r="E74" s="433"/>
      <c r="F74" s="433"/>
      <c r="G74" s="433"/>
      <c r="H74" s="433"/>
      <c r="I74" s="433"/>
      <c r="J74" s="433"/>
      <c r="K74" s="246"/>
    </row>
    <row r="75" spans="1:11" ht="51" customHeight="1">
      <c r="A75" s="245">
        <v>6</v>
      </c>
      <c r="B75" s="437" t="s">
        <v>447</v>
      </c>
      <c r="C75" s="437"/>
      <c r="D75" s="437"/>
      <c r="E75" s="437"/>
      <c r="F75" s="437"/>
      <c r="G75" s="437"/>
      <c r="H75" s="437"/>
      <c r="I75" s="437"/>
      <c r="J75" s="437"/>
      <c r="K75" s="244"/>
    </row>
    <row r="76" spans="1:11" ht="48" customHeight="1">
      <c r="A76" s="245"/>
      <c r="B76" s="433" t="s">
        <v>512</v>
      </c>
      <c r="C76" s="433"/>
      <c r="D76" s="433"/>
      <c r="E76" s="433"/>
      <c r="F76" s="433"/>
      <c r="G76" s="433"/>
      <c r="H76" s="433"/>
      <c r="I76" s="433"/>
      <c r="J76" s="433"/>
      <c r="K76" s="246"/>
    </row>
    <row r="77" spans="1:11" ht="48" customHeight="1">
      <c r="A77" s="245"/>
      <c r="B77" s="433" t="s">
        <v>514</v>
      </c>
      <c r="C77" s="433"/>
      <c r="D77" s="433"/>
      <c r="E77" s="433"/>
      <c r="F77" s="433"/>
      <c r="G77" s="433"/>
      <c r="H77" s="433"/>
      <c r="I77" s="433"/>
      <c r="J77" s="433"/>
      <c r="K77" s="246"/>
    </row>
    <row r="78" spans="1:11" ht="48" customHeight="1">
      <c r="A78" s="245"/>
      <c r="B78" s="433" t="s">
        <v>513</v>
      </c>
      <c r="C78" s="433"/>
      <c r="D78" s="433"/>
      <c r="E78" s="433"/>
      <c r="F78" s="433"/>
      <c r="G78" s="433"/>
      <c r="H78" s="433"/>
      <c r="I78" s="433"/>
      <c r="J78" s="433"/>
      <c r="K78" s="246"/>
    </row>
    <row r="79" spans="1:11" ht="65.25" customHeight="1">
      <c r="A79" s="245">
        <v>7</v>
      </c>
      <c r="B79" s="433" t="s">
        <v>515</v>
      </c>
      <c r="C79" s="433"/>
      <c r="D79" s="433"/>
      <c r="E79" s="433"/>
      <c r="F79" s="433"/>
      <c r="G79" s="433"/>
      <c r="H79" s="433"/>
      <c r="I79" s="433"/>
      <c r="J79" s="433"/>
      <c r="K79" s="246"/>
    </row>
    <row r="80" spans="1:11" ht="95.25" customHeight="1">
      <c r="A80" s="245">
        <v>8</v>
      </c>
      <c r="B80" s="433" t="s">
        <v>516</v>
      </c>
      <c r="C80" s="433"/>
      <c r="D80" s="433"/>
      <c r="E80" s="433"/>
      <c r="F80" s="433"/>
      <c r="G80" s="433"/>
      <c r="H80" s="433"/>
      <c r="I80" s="433"/>
      <c r="J80" s="433"/>
      <c r="K80" s="246"/>
    </row>
    <row r="81" spans="1:11" ht="50.25" customHeight="1">
      <c r="A81" s="245">
        <v>9</v>
      </c>
      <c r="B81" s="433" t="s">
        <v>517</v>
      </c>
      <c r="C81" s="433"/>
      <c r="D81" s="433"/>
      <c r="E81" s="433"/>
      <c r="F81" s="433"/>
      <c r="G81" s="433"/>
      <c r="H81" s="433"/>
      <c r="I81" s="433"/>
      <c r="J81" s="433"/>
      <c r="K81" s="246"/>
    </row>
    <row r="82" spans="1:11" ht="113.25" customHeight="1">
      <c r="A82" s="245">
        <v>10</v>
      </c>
      <c r="B82" s="433" t="s">
        <v>518</v>
      </c>
      <c r="C82" s="433"/>
      <c r="D82" s="433"/>
      <c r="E82" s="433"/>
      <c r="F82" s="433"/>
      <c r="G82" s="433"/>
      <c r="H82" s="433"/>
      <c r="I82" s="433"/>
      <c r="J82" s="433"/>
      <c r="K82" s="246"/>
    </row>
    <row r="83" spans="1:11" ht="34.5" customHeight="1">
      <c r="A83" s="245">
        <v>11</v>
      </c>
      <c r="B83" s="441" t="s">
        <v>448</v>
      </c>
      <c r="C83" s="441"/>
      <c r="D83" s="441"/>
      <c r="E83" s="441"/>
      <c r="F83" s="441"/>
      <c r="G83" s="441"/>
      <c r="H83" s="441"/>
      <c r="I83" s="441"/>
      <c r="J83" s="441"/>
      <c r="K83" s="246"/>
    </row>
    <row r="84" spans="1:11" ht="66.75" customHeight="1">
      <c r="A84" s="245">
        <v>12</v>
      </c>
      <c r="B84" s="433" t="s">
        <v>449</v>
      </c>
      <c r="C84" s="433"/>
      <c r="D84" s="433"/>
      <c r="E84" s="433"/>
      <c r="F84" s="433"/>
      <c r="G84" s="433"/>
      <c r="H84" s="433"/>
      <c r="I84" s="433"/>
      <c r="J84" s="433"/>
      <c r="K84" s="246"/>
    </row>
    <row r="85" spans="1:11" ht="35.1" customHeight="1">
      <c r="A85" s="245">
        <v>13</v>
      </c>
      <c r="B85" s="433" t="s">
        <v>450</v>
      </c>
      <c r="C85" s="433"/>
      <c r="D85" s="433"/>
      <c r="E85" s="433"/>
      <c r="F85" s="433"/>
      <c r="G85" s="433"/>
      <c r="H85" s="433"/>
      <c r="I85" s="433"/>
      <c r="J85" s="433"/>
      <c r="K85" s="246"/>
    </row>
    <row r="86" spans="1:11" ht="35.1" customHeight="1">
      <c r="B86" s="433" t="s">
        <v>451</v>
      </c>
      <c r="C86" s="433"/>
      <c r="D86" s="433"/>
      <c r="E86" s="433"/>
      <c r="F86" s="433"/>
      <c r="G86" s="433"/>
      <c r="H86" s="433"/>
      <c r="I86" s="433"/>
      <c r="J86" s="433"/>
      <c r="K86" s="246"/>
    </row>
    <row r="87" spans="1:11" ht="35.1" customHeight="1">
      <c r="B87" s="433" t="s">
        <v>452</v>
      </c>
      <c r="C87" s="433"/>
      <c r="D87" s="433"/>
      <c r="E87" s="433"/>
      <c r="F87" s="433"/>
      <c r="G87" s="433"/>
      <c r="H87" s="433"/>
      <c r="I87" s="433"/>
      <c r="J87" s="433"/>
      <c r="K87" s="246"/>
    </row>
    <row r="88" spans="1:11" ht="35.1" customHeight="1">
      <c r="B88" s="433" t="s">
        <v>453</v>
      </c>
      <c r="C88" s="433"/>
      <c r="D88" s="433"/>
      <c r="E88" s="433"/>
      <c r="F88" s="433"/>
      <c r="G88" s="433"/>
      <c r="H88" s="433"/>
      <c r="I88" s="433"/>
      <c r="J88" s="433"/>
      <c r="K88" s="246"/>
    </row>
    <row r="89" spans="1:11" ht="50.25" customHeight="1">
      <c r="B89" s="433" t="s">
        <v>454</v>
      </c>
      <c r="C89" s="433"/>
      <c r="D89" s="433"/>
      <c r="E89" s="433"/>
      <c r="F89" s="433"/>
      <c r="G89" s="433"/>
      <c r="H89" s="433"/>
      <c r="I89" s="433"/>
      <c r="J89" s="433"/>
      <c r="K89" s="246"/>
    </row>
    <row r="90" spans="1:11" ht="35.1" customHeight="1">
      <c r="B90" s="433" t="s">
        <v>455</v>
      </c>
      <c r="C90" s="433"/>
      <c r="D90" s="433"/>
      <c r="E90" s="433"/>
      <c r="F90" s="433"/>
      <c r="G90" s="433"/>
      <c r="H90" s="433"/>
      <c r="I90" s="433"/>
      <c r="J90" s="433"/>
      <c r="K90" s="246"/>
    </row>
    <row r="91" spans="1:11" ht="35.1" customHeight="1">
      <c r="B91" s="433" t="s">
        <v>456</v>
      </c>
      <c r="C91" s="433"/>
      <c r="D91" s="433"/>
      <c r="E91" s="433"/>
      <c r="F91" s="433"/>
      <c r="G91" s="433"/>
      <c r="H91" s="433"/>
      <c r="I91" s="433"/>
      <c r="J91" s="433"/>
      <c r="K91" s="246"/>
    </row>
    <row r="92" spans="1:11" ht="35.1" customHeight="1">
      <c r="B92" s="433" t="s">
        <v>519</v>
      </c>
      <c r="C92" s="433"/>
      <c r="D92" s="433"/>
      <c r="E92" s="433"/>
      <c r="F92" s="433"/>
      <c r="G92" s="433"/>
      <c r="H92" s="433"/>
      <c r="I92" s="433"/>
      <c r="J92" s="433"/>
      <c r="K92" s="246"/>
    </row>
    <row r="93" spans="1:11" ht="35.1" customHeight="1">
      <c r="A93" s="245">
        <v>14</v>
      </c>
      <c r="B93" s="433" t="s">
        <v>16</v>
      </c>
      <c r="C93" s="433"/>
      <c r="D93" s="433"/>
      <c r="E93" s="433"/>
      <c r="F93" s="433"/>
      <c r="G93" s="433"/>
      <c r="H93" s="433"/>
      <c r="I93" s="433"/>
      <c r="J93" s="433"/>
      <c r="K93" s="246"/>
    </row>
    <row r="94" spans="1:11">
      <c r="A94" s="3"/>
      <c r="B94" s="170"/>
      <c r="C94" s="170"/>
      <c r="D94" s="171"/>
      <c r="E94" s="170"/>
      <c r="F94" s="170"/>
      <c r="G94" s="170"/>
      <c r="H94" s="170"/>
      <c r="I94" s="170"/>
      <c r="J94" s="170"/>
    </row>
    <row r="95" spans="1:11">
      <c r="A95" s="3"/>
      <c r="B95" s="170"/>
      <c r="C95" s="170"/>
      <c r="D95" s="171"/>
      <c r="E95" s="170"/>
      <c r="F95" s="170"/>
      <c r="G95" s="170"/>
      <c r="H95" s="170"/>
      <c r="I95" s="170"/>
      <c r="J95" s="170"/>
    </row>
    <row r="96" spans="1:11">
      <c r="A96" s="38" t="s">
        <v>17</v>
      </c>
      <c r="B96" s="38"/>
      <c r="C96" s="38"/>
      <c r="D96" s="38"/>
      <c r="E96" s="4"/>
      <c r="F96" s="5"/>
      <c r="G96" s="6"/>
      <c r="H96" s="39"/>
      <c r="I96" s="32"/>
      <c r="J96" s="40"/>
    </row>
    <row r="97" spans="1:11">
      <c r="A97" s="159" t="str">
        <f>A15</f>
        <v>A.</v>
      </c>
      <c r="B97" s="159">
        <f>B15</f>
        <v>2</v>
      </c>
      <c r="C97" s="33"/>
      <c r="D97" s="41"/>
      <c r="E97" s="33"/>
      <c r="F97" s="33" t="s">
        <v>9</v>
      </c>
      <c r="G97" s="6"/>
      <c r="H97" s="42"/>
      <c r="I97" s="32"/>
      <c r="J97" s="2"/>
    </row>
    <row r="98" spans="1:11">
      <c r="A98" s="33"/>
      <c r="B98" s="33"/>
      <c r="C98" s="33"/>
      <c r="D98" s="41"/>
      <c r="E98" s="33"/>
      <c r="F98" s="33"/>
      <c r="G98" s="6"/>
      <c r="H98" s="42"/>
      <c r="I98" s="32"/>
      <c r="J98" s="2"/>
    </row>
    <row r="99" spans="1:11">
      <c r="A99" s="440" t="s">
        <v>199</v>
      </c>
      <c r="B99" s="440"/>
      <c r="C99" s="440"/>
      <c r="D99" s="440"/>
      <c r="E99" s="440"/>
      <c r="F99" s="440"/>
      <c r="G99" s="248"/>
      <c r="H99" s="248"/>
      <c r="I99" s="249"/>
      <c r="J99" s="249"/>
      <c r="K99" s="248"/>
    </row>
    <row r="100" spans="1:11">
      <c r="A100" s="250"/>
      <c r="B100" s="238"/>
      <c r="C100" s="238"/>
      <c r="D100" s="251"/>
      <c r="E100" s="238"/>
      <c r="F100" s="252"/>
      <c r="G100" s="217"/>
      <c r="H100" s="253"/>
      <c r="I100" s="253"/>
      <c r="J100" s="253"/>
      <c r="K100" s="155"/>
    </row>
    <row r="101" spans="1:11" s="209" customFormat="1" ht="28.8">
      <c r="A101" s="44" t="str">
        <f>A$97</f>
        <v>A.</v>
      </c>
      <c r="B101" s="44">
        <f>B$97</f>
        <v>2</v>
      </c>
      <c r="C101" s="254">
        <v>1</v>
      </c>
      <c r="D101" s="233"/>
      <c r="E101" s="255"/>
      <c r="F101" s="299" t="s">
        <v>216</v>
      </c>
      <c r="G101" s="217"/>
      <c r="H101" s="189"/>
      <c r="I101" s="157"/>
      <c r="J101" s="189"/>
      <c r="K101" s="155" t="s">
        <v>17</v>
      </c>
    </row>
    <row r="102" spans="1:11" ht="28.8">
      <c r="A102" s="257"/>
      <c r="B102" s="257"/>
      <c r="C102" s="257"/>
      <c r="D102" s="34"/>
      <c r="E102" s="255"/>
      <c r="F102" s="291" t="s">
        <v>217</v>
      </c>
      <c r="G102" s="217"/>
      <c r="H102" s="258"/>
      <c r="I102" s="158"/>
      <c r="J102" s="258"/>
      <c r="K102" s="155" t="s">
        <v>17</v>
      </c>
    </row>
    <row r="103" spans="1:11" ht="43.2">
      <c r="A103" s="257"/>
      <c r="B103" s="257"/>
      <c r="C103" s="257"/>
      <c r="D103" s="34"/>
      <c r="E103" s="255"/>
      <c r="F103" s="292" t="s">
        <v>520</v>
      </c>
      <c r="G103" s="217"/>
      <c r="H103" s="258"/>
      <c r="I103" s="158"/>
      <c r="J103" s="258"/>
      <c r="K103" s="155" t="s">
        <v>17</v>
      </c>
    </row>
    <row r="104" spans="1:11" ht="28.8">
      <c r="A104" s="257"/>
      <c r="B104" s="257"/>
      <c r="C104" s="257"/>
      <c r="D104" s="260"/>
      <c r="E104" s="255"/>
      <c r="F104" s="259" t="s">
        <v>200</v>
      </c>
      <c r="G104" s="217"/>
      <c r="H104" s="258"/>
      <c r="I104" s="158"/>
      <c r="J104" s="258"/>
      <c r="K104" s="155"/>
    </row>
    <row r="105" spans="1:11" ht="28.8">
      <c r="A105" s="257"/>
      <c r="B105" s="257"/>
      <c r="C105" s="257"/>
      <c r="D105" s="260"/>
      <c r="E105" s="255"/>
      <c r="F105" s="259" t="s">
        <v>201</v>
      </c>
      <c r="G105" s="217"/>
      <c r="H105" s="258"/>
      <c r="I105" s="158"/>
      <c r="J105" s="258"/>
      <c r="K105" s="155" t="s">
        <v>17</v>
      </c>
    </row>
    <row r="106" spans="1:11" ht="43.2">
      <c r="A106" s="257"/>
      <c r="B106" s="257"/>
      <c r="C106" s="257"/>
      <c r="D106" s="260"/>
      <c r="E106" s="255"/>
      <c r="F106" s="259" t="s">
        <v>202</v>
      </c>
      <c r="G106" s="217"/>
      <c r="H106" s="258"/>
      <c r="I106" s="158"/>
      <c r="J106" s="258"/>
      <c r="K106" s="155" t="s">
        <v>17</v>
      </c>
    </row>
    <row r="107" spans="1:11" ht="57.6">
      <c r="A107" s="257"/>
      <c r="B107" s="257"/>
      <c r="C107" s="257"/>
      <c r="D107" s="260"/>
      <c r="E107" s="255"/>
      <c r="F107" s="259" t="s">
        <v>203</v>
      </c>
      <c r="G107" s="217"/>
      <c r="H107" s="258"/>
      <c r="I107" s="158"/>
      <c r="J107" s="258"/>
      <c r="K107" s="155" t="s">
        <v>17</v>
      </c>
    </row>
    <row r="108" spans="1:11" ht="57.6">
      <c r="A108" s="257"/>
      <c r="B108" s="257"/>
      <c r="C108" s="257"/>
      <c r="D108" s="260"/>
      <c r="E108" s="255"/>
      <c r="F108" s="259" t="s">
        <v>204</v>
      </c>
      <c r="G108" s="217"/>
      <c r="H108" s="258"/>
      <c r="I108" s="158"/>
      <c r="J108" s="258"/>
      <c r="K108" s="155" t="s">
        <v>17</v>
      </c>
    </row>
    <row r="109" spans="1:11" ht="28.8">
      <c r="A109" s="257"/>
      <c r="B109" s="257"/>
      <c r="C109" s="257"/>
      <c r="D109" s="260"/>
      <c r="E109" s="255"/>
      <c r="F109" s="259" t="s">
        <v>205</v>
      </c>
      <c r="G109" s="217"/>
      <c r="H109" s="258"/>
      <c r="I109" s="158"/>
      <c r="J109" s="258"/>
      <c r="K109" s="155" t="s">
        <v>17</v>
      </c>
    </row>
    <row r="110" spans="1:11" ht="43.2">
      <c r="A110" s="257"/>
      <c r="B110" s="257"/>
      <c r="C110" s="257"/>
      <c r="D110" s="260"/>
      <c r="E110" s="255"/>
      <c r="F110" s="259" t="s">
        <v>213</v>
      </c>
      <c r="G110" s="217"/>
      <c r="H110" s="258"/>
      <c r="I110" s="158"/>
      <c r="J110" s="258"/>
      <c r="K110" s="155"/>
    </row>
    <row r="111" spans="1:11">
      <c r="A111" s="257"/>
      <c r="B111" s="257"/>
      <c r="C111" s="257"/>
      <c r="D111" s="260"/>
      <c r="E111" s="255"/>
      <c r="F111" s="259" t="s">
        <v>209</v>
      </c>
      <c r="G111" s="217"/>
      <c r="H111" s="258"/>
      <c r="I111" s="158"/>
      <c r="J111" s="258"/>
      <c r="K111" s="155" t="s">
        <v>17</v>
      </c>
    </row>
    <row r="112" spans="1:11" ht="43.2">
      <c r="A112" s="257"/>
      <c r="B112" s="257"/>
      <c r="C112" s="257"/>
      <c r="D112" s="233" t="s">
        <v>210</v>
      </c>
      <c r="E112" s="255"/>
      <c r="F112" s="259" t="s">
        <v>219</v>
      </c>
      <c r="G112" s="217"/>
      <c r="H112" s="258"/>
      <c r="I112" s="158"/>
      <c r="J112" s="258"/>
      <c r="K112" s="155"/>
    </row>
    <row r="113" spans="1:11" ht="57.6">
      <c r="A113" s="257"/>
      <c r="B113" s="257"/>
      <c r="C113" s="257"/>
      <c r="D113" s="233" t="s">
        <v>211</v>
      </c>
      <c r="E113" s="255"/>
      <c r="F113" s="259" t="s">
        <v>220</v>
      </c>
      <c r="G113" s="217"/>
      <c r="H113" s="258"/>
      <c r="I113" s="158"/>
      <c r="J113" s="258"/>
      <c r="K113" s="155"/>
    </row>
    <row r="114" spans="1:11" ht="43.2">
      <c r="A114" s="257"/>
      <c r="B114" s="257"/>
      <c r="C114" s="257"/>
      <c r="D114" s="260"/>
      <c r="E114" s="255"/>
      <c r="F114" s="259" t="s">
        <v>212</v>
      </c>
      <c r="G114" s="217"/>
      <c r="H114" s="258"/>
      <c r="I114" s="158"/>
      <c r="J114" s="258"/>
      <c r="K114" s="155"/>
    </row>
    <row r="115" spans="1:11" ht="28.8">
      <c r="A115" s="257"/>
      <c r="B115" s="257"/>
      <c r="C115" s="257"/>
      <c r="D115" s="260"/>
      <c r="E115" s="255"/>
      <c r="F115" s="259" t="s">
        <v>221</v>
      </c>
      <c r="G115" s="217"/>
      <c r="H115" s="258"/>
      <c r="I115" s="158"/>
      <c r="J115" s="258"/>
      <c r="K115" s="155" t="s">
        <v>17</v>
      </c>
    </row>
    <row r="116" spans="1:11" ht="28.8">
      <c r="A116" s="257"/>
      <c r="B116" s="257"/>
      <c r="C116" s="257"/>
      <c r="D116" s="233">
        <v>1</v>
      </c>
      <c r="E116" s="255"/>
      <c r="F116" s="259" t="s">
        <v>206</v>
      </c>
      <c r="G116" s="217"/>
      <c r="H116" s="258"/>
      <c r="I116" s="158"/>
      <c r="J116" s="258"/>
      <c r="K116" s="155"/>
    </row>
    <row r="117" spans="1:11" ht="57.6">
      <c r="A117" s="257"/>
      <c r="B117" s="257"/>
      <c r="C117" s="257"/>
      <c r="D117" s="233">
        <v>2</v>
      </c>
      <c r="E117" s="255"/>
      <c r="F117" s="259" t="s">
        <v>222</v>
      </c>
      <c r="G117" s="217"/>
      <c r="H117" s="258"/>
      <c r="I117" s="158"/>
      <c r="J117" s="258"/>
      <c r="K117" s="155"/>
    </row>
    <row r="118" spans="1:11" ht="28.8">
      <c r="A118" s="257"/>
      <c r="B118" s="257"/>
      <c r="C118" s="257"/>
      <c r="D118" s="233"/>
      <c r="E118" s="255"/>
      <c r="F118" s="259" t="s">
        <v>223</v>
      </c>
      <c r="G118" s="217"/>
      <c r="H118" s="258"/>
      <c r="I118" s="158"/>
      <c r="J118" s="258"/>
      <c r="K118" s="155"/>
    </row>
    <row r="119" spans="1:11" ht="43.2">
      <c r="A119" s="257"/>
      <c r="B119" s="257"/>
      <c r="C119" s="257"/>
      <c r="D119" s="233"/>
      <c r="E119" s="255"/>
      <c r="F119" s="259" t="s">
        <v>224</v>
      </c>
      <c r="G119" s="217"/>
      <c r="H119" s="258"/>
      <c r="I119" s="158"/>
      <c r="J119" s="258"/>
      <c r="K119" s="155"/>
    </row>
    <row r="120" spans="1:11" ht="43.2">
      <c r="A120" s="257"/>
      <c r="B120" s="257"/>
      <c r="C120" s="257"/>
      <c r="D120" s="233">
        <v>3</v>
      </c>
      <c r="E120" s="255"/>
      <c r="F120" s="259" t="s">
        <v>225</v>
      </c>
      <c r="G120" s="217"/>
      <c r="H120" s="258"/>
      <c r="I120" s="158"/>
      <c r="J120" s="258"/>
      <c r="K120" s="155"/>
    </row>
    <row r="121" spans="1:11">
      <c r="A121" s="257"/>
      <c r="B121" s="257"/>
      <c r="C121" s="257"/>
      <c r="D121" s="233">
        <v>4</v>
      </c>
      <c r="E121" s="255"/>
      <c r="F121" s="259" t="s">
        <v>207</v>
      </c>
      <c r="G121" s="217"/>
      <c r="H121" s="258"/>
      <c r="I121" s="158"/>
      <c r="J121" s="258"/>
      <c r="K121" s="155"/>
    </row>
    <row r="122" spans="1:11">
      <c r="A122" s="257"/>
      <c r="B122" s="257"/>
      <c r="C122" s="257"/>
      <c r="D122" s="233">
        <v>5</v>
      </c>
      <c r="E122" s="255"/>
      <c r="F122" s="259" t="s">
        <v>208</v>
      </c>
      <c r="G122" s="217"/>
      <c r="H122" s="258"/>
      <c r="I122" s="158"/>
      <c r="J122" s="258"/>
      <c r="K122" s="155"/>
    </row>
    <row r="123" spans="1:11">
      <c r="A123" s="257"/>
      <c r="B123" s="257"/>
      <c r="C123" s="257"/>
      <c r="D123" s="260"/>
      <c r="E123" s="255"/>
      <c r="F123" s="259" t="s">
        <v>214</v>
      </c>
      <c r="G123" s="217"/>
      <c r="H123" s="258"/>
      <c r="I123" s="158"/>
      <c r="J123" s="258"/>
      <c r="K123" s="155"/>
    </row>
    <row r="124" spans="1:11">
      <c r="A124" s="257"/>
      <c r="B124" s="257"/>
      <c r="C124" s="257"/>
      <c r="D124" s="260"/>
      <c r="E124" s="255"/>
      <c r="F124" s="259" t="s">
        <v>226</v>
      </c>
      <c r="G124" s="217"/>
      <c r="H124" s="258"/>
      <c r="I124" s="158"/>
      <c r="J124" s="258"/>
      <c r="K124" s="155"/>
    </row>
    <row r="125" spans="1:11" ht="43.2">
      <c r="A125" s="257"/>
      <c r="B125" s="257"/>
      <c r="C125" s="257"/>
      <c r="D125" s="260"/>
      <c r="E125" s="255"/>
      <c r="F125" s="259" t="s">
        <v>227</v>
      </c>
      <c r="G125" s="217"/>
      <c r="H125" s="258"/>
      <c r="I125" s="158"/>
      <c r="J125" s="258"/>
      <c r="K125" s="155"/>
    </row>
    <row r="126" spans="1:11">
      <c r="A126" s="257"/>
      <c r="B126" s="257"/>
      <c r="C126" s="257"/>
      <c r="D126" s="233"/>
      <c r="E126" s="255"/>
      <c r="F126" s="256" t="s">
        <v>218</v>
      </c>
      <c r="G126" s="217"/>
      <c r="H126" s="189"/>
      <c r="I126" s="157"/>
      <c r="J126" s="189"/>
      <c r="K126" s="155"/>
    </row>
    <row r="127" spans="1:11">
      <c r="A127" s="257"/>
      <c r="B127" s="257"/>
      <c r="C127" s="257"/>
      <c r="D127" s="233"/>
      <c r="E127" s="255"/>
      <c r="F127" s="227"/>
      <c r="G127" s="197" t="s">
        <v>18</v>
      </c>
      <c r="H127" s="172">
        <v>1</v>
      </c>
      <c r="I127" s="117"/>
      <c r="J127" s="298" t="str">
        <f>IF(H127*I127,H127*I127,"")</f>
        <v/>
      </c>
      <c r="K127" s="155"/>
    </row>
    <row r="128" spans="1:11">
      <c r="A128" s="260"/>
      <c r="B128" s="260"/>
      <c r="C128" s="260"/>
      <c r="D128" s="260"/>
      <c r="E128" s="261"/>
      <c r="F128" s="262"/>
      <c r="G128" s="220"/>
      <c r="H128" s="39"/>
      <c r="I128" s="284"/>
      <c r="J128" s="284"/>
      <c r="K128" s="155"/>
    </row>
    <row r="129" spans="1:11" ht="28.8">
      <c r="A129" s="44" t="str">
        <f>A$97</f>
        <v>A.</v>
      </c>
      <c r="B129" s="44">
        <f>B$97</f>
        <v>2</v>
      </c>
      <c r="C129" s="254">
        <v>2</v>
      </c>
      <c r="D129" s="45"/>
      <c r="E129" s="46"/>
      <c r="F129" s="299" t="s">
        <v>544</v>
      </c>
      <c r="H129" s="56"/>
      <c r="I129" s="119"/>
      <c r="J129" s="119"/>
      <c r="K129" s="155"/>
    </row>
    <row r="130" spans="1:11" ht="28.8">
      <c r="A130" s="43"/>
      <c r="B130" s="44"/>
      <c r="C130" s="44"/>
      <c r="D130" s="45"/>
      <c r="E130" s="46"/>
      <c r="F130" s="129" t="s">
        <v>545</v>
      </c>
      <c r="G130" s="6"/>
      <c r="H130" s="47"/>
      <c r="I130" s="120"/>
      <c r="J130" s="127"/>
    </row>
    <row r="131" spans="1:11">
      <c r="A131" s="48"/>
      <c r="B131" s="48"/>
      <c r="C131" s="48"/>
      <c r="D131" s="45"/>
      <c r="E131" s="36" t="s">
        <v>13</v>
      </c>
      <c r="F131" s="50" t="s">
        <v>547</v>
      </c>
      <c r="G131" s="6"/>
      <c r="H131" s="51"/>
      <c r="I131" s="120"/>
      <c r="J131" s="127"/>
    </row>
    <row r="132" spans="1:11">
      <c r="A132" s="48"/>
      <c r="B132" s="48"/>
      <c r="C132" s="48"/>
      <c r="D132" s="45"/>
      <c r="E132" s="36" t="s">
        <v>13</v>
      </c>
      <c r="F132" s="50" t="s">
        <v>546</v>
      </c>
      <c r="G132" s="6"/>
      <c r="H132" s="51"/>
      <c r="I132" s="120"/>
      <c r="J132" s="127"/>
    </row>
    <row r="133" spans="1:11">
      <c r="A133" s="48"/>
      <c r="B133" s="48"/>
      <c r="C133" s="48"/>
      <c r="D133" s="49"/>
      <c r="E133" s="46"/>
      <c r="F133" s="129" t="s">
        <v>541</v>
      </c>
      <c r="G133" s="6"/>
      <c r="H133" s="51"/>
      <c r="I133" s="120"/>
      <c r="J133" s="127"/>
    </row>
    <row r="134" spans="1:11" ht="28.8">
      <c r="A134" s="48"/>
      <c r="B134" s="48"/>
      <c r="C134" s="48"/>
      <c r="D134" s="45"/>
      <c r="E134" s="36" t="s">
        <v>13</v>
      </c>
      <c r="F134" s="50" t="s">
        <v>543</v>
      </c>
      <c r="G134" s="6"/>
      <c r="H134" s="51"/>
      <c r="I134" s="120"/>
      <c r="J134" s="127"/>
    </row>
    <row r="135" spans="1:11" ht="28.8">
      <c r="A135" s="48"/>
      <c r="B135" s="48"/>
      <c r="C135" s="48"/>
      <c r="D135" s="45"/>
      <c r="E135" s="36" t="s">
        <v>13</v>
      </c>
      <c r="F135" s="50" t="s">
        <v>548</v>
      </c>
      <c r="G135" s="6"/>
      <c r="H135" s="51"/>
      <c r="I135" s="120"/>
      <c r="J135" s="127"/>
    </row>
    <row r="136" spans="1:11" ht="43.2">
      <c r="A136" s="48"/>
      <c r="B136" s="48"/>
      <c r="C136" s="48"/>
      <c r="D136" s="45"/>
      <c r="E136" s="36" t="s">
        <v>13</v>
      </c>
      <c r="F136" s="50" t="s">
        <v>597</v>
      </c>
      <c r="G136" s="6"/>
      <c r="H136" s="51"/>
      <c r="I136" s="120"/>
      <c r="J136" s="127"/>
    </row>
    <row r="137" spans="1:11">
      <c r="A137" s="48"/>
      <c r="B137" s="48"/>
      <c r="C137" s="48"/>
      <c r="D137" s="45"/>
      <c r="E137" s="36" t="s">
        <v>13</v>
      </c>
      <c r="F137" s="50" t="s">
        <v>20</v>
      </c>
      <c r="G137" s="6"/>
      <c r="H137" s="51"/>
      <c r="I137" s="120"/>
      <c r="J137" s="127"/>
    </row>
    <row r="138" spans="1:11">
      <c r="A138" s="48"/>
      <c r="B138" s="48"/>
      <c r="C138" s="48"/>
      <c r="D138" s="45"/>
      <c r="E138" s="36" t="s">
        <v>13</v>
      </c>
      <c r="F138" s="50" t="s">
        <v>161</v>
      </c>
      <c r="G138" s="6"/>
      <c r="H138" s="51"/>
      <c r="I138" s="120"/>
      <c r="J138" s="127"/>
    </row>
    <row r="139" spans="1:11">
      <c r="A139" s="48"/>
      <c r="B139" s="48"/>
      <c r="C139" s="48"/>
      <c r="D139" s="45"/>
      <c r="E139" s="36" t="s">
        <v>13</v>
      </c>
      <c r="F139" s="50" t="s">
        <v>21</v>
      </c>
      <c r="G139" s="6"/>
      <c r="H139" s="51"/>
      <c r="I139" s="120"/>
      <c r="J139" s="127"/>
    </row>
    <row r="140" spans="1:11" ht="57.6">
      <c r="A140" s="48"/>
      <c r="B140" s="48"/>
      <c r="C140" s="48"/>
      <c r="D140" s="49"/>
      <c r="E140" s="46"/>
      <c r="F140" s="50" t="s">
        <v>158</v>
      </c>
      <c r="G140" s="6"/>
      <c r="H140" s="51"/>
      <c r="I140" s="120"/>
      <c r="J140" s="127"/>
    </row>
    <row r="141" spans="1:11">
      <c r="A141" s="48"/>
      <c r="B141" s="48"/>
      <c r="C141" s="48"/>
      <c r="D141" s="45"/>
      <c r="E141" s="46"/>
      <c r="F141" s="50"/>
      <c r="G141" s="52" t="s">
        <v>18</v>
      </c>
      <c r="H141" s="53">
        <v>1</v>
      </c>
      <c r="I141" s="117"/>
      <c r="J141" s="298" t="str">
        <f>IF(H141*I141,H141*I141,"")</f>
        <v/>
      </c>
    </row>
    <row r="142" spans="1:11">
      <c r="A142" s="49"/>
      <c r="B142" s="49"/>
      <c r="C142" s="49"/>
      <c r="D142" s="49"/>
      <c r="E142" s="54"/>
      <c r="F142" s="130"/>
      <c r="G142" s="32"/>
      <c r="H142" s="39"/>
      <c r="I142" s="118"/>
      <c r="J142" s="381"/>
    </row>
    <row r="143" spans="1:11" ht="28.8">
      <c r="A143" s="44" t="str">
        <f>A$97</f>
        <v>A.</v>
      </c>
      <c r="B143" s="44">
        <f>B$97</f>
        <v>2</v>
      </c>
      <c r="C143" s="254">
        <v>3</v>
      </c>
      <c r="D143" s="45"/>
      <c r="E143" s="46"/>
      <c r="F143" s="299" t="s">
        <v>19</v>
      </c>
      <c r="H143" s="56"/>
      <c r="I143" s="119"/>
      <c r="J143" s="119"/>
    </row>
    <row r="144" spans="1:11">
      <c r="A144" s="43"/>
      <c r="B144" s="44"/>
      <c r="C144" s="44"/>
      <c r="D144" s="45"/>
      <c r="E144" s="46"/>
      <c r="F144" s="129" t="s">
        <v>160</v>
      </c>
      <c r="G144" s="6"/>
      <c r="H144" s="47"/>
      <c r="I144" s="120"/>
      <c r="J144" s="127"/>
    </row>
    <row r="145" spans="1:10" ht="28.8">
      <c r="A145" s="48"/>
      <c r="B145" s="48"/>
      <c r="C145" s="48"/>
      <c r="D145" s="45"/>
      <c r="E145" s="36" t="s">
        <v>13</v>
      </c>
      <c r="F145" s="50" t="s">
        <v>540</v>
      </c>
      <c r="G145" s="6"/>
      <c r="H145" s="51"/>
      <c r="I145" s="120"/>
      <c r="J145" s="127"/>
    </row>
    <row r="146" spans="1:10">
      <c r="A146" s="48"/>
      <c r="B146" s="48"/>
      <c r="C146" s="48"/>
      <c r="D146" s="49"/>
      <c r="E146" s="46"/>
      <c r="F146" s="129" t="s">
        <v>541</v>
      </c>
      <c r="G146" s="6"/>
      <c r="H146" s="51"/>
      <c r="I146" s="120"/>
      <c r="J146" s="127"/>
    </row>
    <row r="147" spans="1:10">
      <c r="A147" s="48"/>
      <c r="B147" s="48"/>
      <c r="C147" s="48"/>
      <c r="D147" s="45"/>
      <c r="E147" s="36" t="s">
        <v>13</v>
      </c>
      <c r="F147" s="50" t="s">
        <v>542</v>
      </c>
      <c r="G147" s="6"/>
      <c r="H147" s="51"/>
      <c r="I147" s="120"/>
      <c r="J147" s="127"/>
    </row>
    <row r="148" spans="1:10" ht="28.8">
      <c r="A148" s="48"/>
      <c r="B148" s="48"/>
      <c r="C148" s="48"/>
      <c r="D148" s="45"/>
      <c r="E148" s="36" t="s">
        <v>13</v>
      </c>
      <c r="F148" s="50" t="s">
        <v>159</v>
      </c>
      <c r="G148" s="6"/>
      <c r="H148" s="51"/>
      <c r="I148" s="120"/>
      <c r="J148" s="127"/>
    </row>
    <row r="149" spans="1:10" ht="57.6">
      <c r="A149" s="48"/>
      <c r="B149" s="48"/>
      <c r="C149" s="48"/>
      <c r="D149" s="49"/>
      <c r="E149" s="46"/>
      <c r="F149" s="50" t="s">
        <v>158</v>
      </c>
      <c r="G149" s="6"/>
      <c r="H149" s="51"/>
      <c r="I149" s="120"/>
      <c r="J149" s="127"/>
    </row>
    <row r="150" spans="1:10">
      <c r="A150" s="48"/>
      <c r="B150" s="48"/>
      <c r="C150" s="48"/>
      <c r="D150" s="45"/>
      <c r="E150" s="46"/>
      <c r="F150" s="50"/>
      <c r="G150" s="52" t="s">
        <v>18</v>
      </c>
      <c r="H150" s="53">
        <v>1</v>
      </c>
      <c r="I150" s="117"/>
      <c r="J150" s="298" t="str">
        <f>IF(H150*I150,H150*I150,"")</f>
        <v/>
      </c>
    </row>
    <row r="151" spans="1:10">
      <c r="A151" s="49"/>
      <c r="B151" s="49"/>
      <c r="C151" s="49"/>
      <c r="D151" s="49"/>
      <c r="E151" s="54"/>
      <c r="F151" s="130"/>
      <c r="G151" s="32"/>
      <c r="H151" s="39"/>
      <c r="I151" s="118"/>
      <c r="J151" s="381"/>
    </row>
    <row r="152" spans="1:10">
      <c r="A152" s="44" t="str">
        <f>A$97</f>
        <v>A.</v>
      </c>
      <c r="B152" s="44">
        <f>B$97</f>
        <v>2</v>
      </c>
      <c r="C152" s="44">
        <v>4</v>
      </c>
      <c r="D152" s="45"/>
      <c r="E152" s="46"/>
      <c r="F152" s="299" t="s">
        <v>23</v>
      </c>
      <c r="H152" s="56"/>
      <c r="I152" s="119"/>
      <c r="J152" s="119"/>
    </row>
    <row r="153" spans="1:10">
      <c r="A153" s="48"/>
      <c r="B153" s="48"/>
      <c r="C153" s="48"/>
      <c r="D153" s="49"/>
      <c r="E153" s="46"/>
      <c r="F153" s="50" t="s">
        <v>24</v>
      </c>
      <c r="H153" s="42"/>
      <c r="I153" s="1"/>
      <c r="J153" s="127"/>
    </row>
    <row r="154" spans="1:10" ht="43.2">
      <c r="A154" s="43"/>
      <c r="B154" s="44"/>
      <c r="C154" s="44"/>
      <c r="D154" s="45"/>
      <c r="E154" s="46"/>
      <c r="F154" s="50" t="s">
        <v>25</v>
      </c>
      <c r="G154" s="6"/>
      <c r="H154" s="47"/>
      <c r="I154" s="120"/>
      <c r="J154" s="127"/>
    </row>
    <row r="155" spans="1:10" ht="57.6">
      <c r="A155" s="43"/>
      <c r="B155" s="44"/>
      <c r="C155" s="44"/>
      <c r="D155" s="45"/>
      <c r="E155" s="46"/>
      <c r="F155" s="50" t="s">
        <v>26</v>
      </c>
      <c r="G155" s="6"/>
      <c r="H155" s="47"/>
      <c r="I155" s="120"/>
      <c r="J155" s="127"/>
    </row>
    <row r="156" spans="1:10" ht="28.8">
      <c r="A156" s="43"/>
      <c r="B156" s="44"/>
      <c r="C156" s="44"/>
      <c r="D156" s="45"/>
      <c r="E156" s="46"/>
      <c r="F156" s="50" t="s">
        <v>162</v>
      </c>
      <c r="G156" s="6"/>
      <c r="H156" s="47"/>
      <c r="I156" s="120"/>
      <c r="J156" s="127"/>
    </row>
    <row r="157" spans="1:10" ht="43.2">
      <c r="A157" s="43"/>
      <c r="B157" s="44"/>
      <c r="C157" s="44"/>
      <c r="D157" s="45"/>
      <c r="E157" s="46"/>
      <c r="F157" s="50" t="s">
        <v>27</v>
      </c>
      <c r="G157" s="6"/>
      <c r="H157" s="47"/>
      <c r="I157" s="120"/>
      <c r="J157" s="127"/>
    </row>
    <row r="158" spans="1:10" ht="28.8">
      <c r="A158" s="43"/>
      <c r="B158" s="44"/>
      <c r="C158" s="44"/>
      <c r="D158" s="45"/>
      <c r="E158" s="46"/>
      <c r="F158" s="50" t="s">
        <v>28</v>
      </c>
      <c r="G158" s="6"/>
      <c r="H158" s="47"/>
      <c r="I158" s="120"/>
      <c r="J158" s="127"/>
    </row>
    <row r="159" spans="1:10" ht="28.8">
      <c r="A159" s="43"/>
      <c r="B159" s="44"/>
      <c r="C159" s="44"/>
      <c r="D159" s="45"/>
      <c r="E159" s="46"/>
      <c r="F159" s="50" t="s">
        <v>163</v>
      </c>
      <c r="G159" s="6"/>
      <c r="H159" s="47"/>
      <c r="I159" s="120"/>
      <c r="J159" s="127"/>
    </row>
    <row r="160" spans="1:10" ht="43.2">
      <c r="A160" s="43"/>
      <c r="B160" s="44"/>
      <c r="C160" s="44"/>
      <c r="D160" s="45"/>
      <c r="E160" s="46"/>
      <c r="F160" s="50" t="s">
        <v>164</v>
      </c>
      <c r="G160" s="6"/>
      <c r="H160" s="47"/>
      <c r="I160" s="120"/>
      <c r="J160" s="127"/>
    </row>
    <row r="161" spans="1:10">
      <c r="A161" s="48"/>
      <c r="B161" s="48"/>
      <c r="C161" s="48"/>
      <c r="D161" s="49"/>
      <c r="E161" s="46"/>
      <c r="F161" s="50" t="s">
        <v>29</v>
      </c>
      <c r="H161" s="58"/>
      <c r="I161" s="1"/>
      <c r="J161" s="127"/>
    </row>
    <row r="162" spans="1:10" ht="43.2">
      <c r="A162" s="43"/>
      <c r="B162" s="44"/>
      <c r="C162" s="44"/>
      <c r="D162" s="45"/>
      <c r="E162" s="46"/>
      <c r="F162" s="50" t="s">
        <v>30</v>
      </c>
      <c r="G162" s="6"/>
      <c r="H162" s="47"/>
      <c r="I162" s="120"/>
      <c r="J162" s="127"/>
    </row>
    <row r="163" spans="1:10" ht="57.6">
      <c r="A163" s="43"/>
      <c r="B163" s="44"/>
      <c r="C163" s="44"/>
      <c r="D163" s="45"/>
      <c r="E163" s="46"/>
      <c r="F163" s="50" t="s">
        <v>165</v>
      </c>
      <c r="G163" s="6"/>
      <c r="H163" s="47"/>
      <c r="I163" s="120"/>
      <c r="J163" s="127"/>
    </row>
    <row r="164" spans="1:10">
      <c r="A164" s="48"/>
      <c r="B164" s="48"/>
      <c r="C164" s="48"/>
      <c r="D164" s="49"/>
      <c r="E164" s="46"/>
      <c r="F164" s="50" t="s">
        <v>31</v>
      </c>
      <c r="G164" s="6"/>
      <c r="H164" s="47"/>
      <c r="I164" s="120"/>
      <c r="J164" s="127"/>
    </row>
    <row r="165" spans="1:10">
      <c r="A165" s="257"/>
      <c r="B165" s="257"/>
      <c r="C165" s="257"/>
      <c r="D165" s="254">
        <v>1</v>
      </c>
      <c r="E165" s="255"/>
      <c r="F165" s="50" t="s">
        <v>536</v>
      </c>
      <c r="G165" s="197" t="s">
        <v>18</v>
      </c>
      <c r="H165" s="53">
        <v>1</v>
      </c>
      <c r="I165" s="117"/>
      <c r="J165" s="298" t="str">
        <f t="shared" ref="J165:J174" si="1">IF(H165*I165,H165*I165,"")</f>
        <v/>
      </c>
    </row>
    <row r="166" spans="1:10">
      <c r="A166" s="257"/>
      <c r="B166" s="257"/>
      <c r="C166" s="257"/>
      <c r="D166" s="254">
        <v>2</v>
      </c>
      <c r="E166" s="255"/>
      <c r="F166" s="50" t="s">
        <v>537</v>
      </c>
      <c r="G166" s="263" t="s">
        <v>18</v>
      </c>
      <c r="H166" s="53">
        <v>1</v>
      </c>
      <c r="I166" s="117"/>
      <c r="J166" s="298" t="str">
        <f t="shared" si="1"/>
        <v/>
      </c>
    </row>
    <row r="167" spans="1:10" ht="28.8">
      <c r="A167" s="257"/>
      <c r="B167" s="257"/>
      <c r="C167" s="257"/>
      <c r="D167" s="254">
        <v>3</v>
      </c>
      <c r="E167" s="255"/>
      <c r="F167" s="50" t="s">
        <v>521</v>
      </c>
      <c r="G167" s="263" t="s">
        <v>18</v>
      </c>
      <c r="H167" s="53">
        <v>1</v>
      </c>
      <c r="I167" s="117"/>
      <c r="J167" s="298" t="str">
        <f t="shared" si="1"/>
        <v/>
      </c>
    </row>
    <row r="168" spans="1:10" ht="28.8">
      <c r="A168" s="257"/>
      <c r="B168" s="257"/>
      <c r="C168" s="257"/>
      <c r="D168" s="254">
        <v>4</v>
      </c>
      <c r="E168" s="255"/>
      <c r="F168" s="50" t="s">
        <v>549</v>
      </c>
      <c r="G168" s="263" t="s">
        <v>18</v>
      </c>
      <c r="H168" s="53">
        <v>2</v>
      </c>
      <c r="I168" s="117"/>
      <c r="J168" s="298" t="str">
        <f t="shared" ref="J168" si="2">IF(H168*I168,H168*I168,"")</f>
        <v/>
      </c>
    </row>
    <row r="169" spans="1:10">
      <c r="A169" s="257"/>
      <c r="B169" s="257"/>
      <c r="C169" s="257"/>
      <c r="D169" s="254">
        <v>5</v>
      </c>
      <c r="E169" s="255"/>
      <c r="F169" s="50" t="s">
        <v>538</v>
      </c>
      <c r="G169" s="263" t="s">
        <v>18</v>
      </c>
      <c r="H169" s="53">
        <v>13</v>
      </c>
      <c r="I169" s="117"/>
      <c r="J169" s="298" t="str">
        <f t="shared" si="1"/>
        <v/>
      </c>
    </row>
    <row r="170" spans="1:10">
      <c r="A170" s="257"/>
      <c r="B170" s="257"/>
      <c r="C170" s="257"/>
      <c r="D170" s="254">
        <v>6</v>
      </c>
      <c r="E170" s="255"/>
      <c r="F170" s="50" t="s">
        <v>166</v>
      </c>
      <c r="G170" s="263" t="s">
        <v>18</v>
      </c>
      <c r="H170" s="53">
        <v>1</v>
      </c>
      <c r="I170" s="117"/>
      <c r="J170" s="298" t="str">
        <f t="shared" si="1"/>
        <v/>
      </c>
    </row>
    <row r="171" spans="1:10" ht="28.8">
      <c r="A171" s="257"/>
      <c r="B171" s="257"/>
      <c r="C171" s="257"/>
      <c r="D171" s="254">
        <v>7</v>
      </c>
      <c r="E171" s="255"/>
      <c r="F171" s="50" t="s">
        <v>167</v>
      </c>
      <c r="G171" s="263" t="s">
        <v>18</v>
      </c>
      <c r="H171" s="53">
        <v>10</v>
      </c>
      <c r="I171" s="117"/>
      <c r="J171" s="298" t="str">
        <f t="shared" si="1"/>
        <v/>
      </c>
    </row>
    <row r="172" spans="1:10" ht="28.8">
      <c r="A172" s="257"/>
      <c r="B172" s="257"/>
      <c r="C172" s="257"/>
      <c r="D172" s="254">
        <v>8</v>
      </c>
      <c r="E172" s="255"/>
      <c r="F172" s="50" t="s">
        <v>168</v>
      </c>
      <c r="G172" s="263" t="s">
        <v>18</v>
      </c>
      <c r="H172" s="53">
        <v>25</v>
      </c>
      <c r="I172" s="117"/>
      <c r="J172" s="298" t="str">
        <f t="shared" si="1"/>
        <v/>
      </c>
    </row>
    <row r="173" spans="1:10" ht="28.8">
      <c r="A173" s="257"/>
      <c r="B173" s="257"/>
      <c r="C173" s="257"/>
      <c r="D173" s="254">
        <v>9</v>
      </c>
      <c r="E173" s="255"/>
      <c r="F173" s="50" t="s">
        <v>169</v>
      </c>
      <c r="G173" s="263" t="s">
        <v>18</v>
      </c>
      <c r="H173" s="53">
        <v>30</v>
      </c>
      <c r="I173" s="152"/>
      <c r="J173" s="298" t="str">
        <f t="shared" si="1"/>
        <v/>
      </c>
    </row>
    <row r="174" spans="1:10" ht="28.8">
      <c r="A174" s="257"/>
      <c r="B174" s="257"/>
      <c r="C174" s="257"/>
      <c r="D174" s="254">
        <v>10</v>
      </c>
      <c r="E174" s="255"/>
      <c r="F174" s="50" t="s">
        <v>170</v>
      </c>
      <c r="G174" s="263" t="s">
        <v>18</v>
      </c>
      <c r="H174" s="53">
        <v>25</v>
      </c>
      <c r="I174" s="152"/>
      <c r="J174" s="298" t="str">
        <f t="shared" si="1"/>
        <v/>
      </c>
    </row>
    <row r="175" spans="1:10">
      <c r="A175" s="49"/>
      <c r="B175" s="49"/>
      <c r="C175" s="49"/>
      <c r="D175" s="49"/>
      <c r="E175" s="54"/>
      <c r="F175" s="130"/>
      <c r="G175" s="32"/>
      <c r="H175" s="56"/>
      <c r="I175" s="118"/>
      <c r="J175" s="381"/>
    </row>
    <row r="176" spans="1:10" ht="15" thickBot="1">
      <c r="A176" s="49"/>
      <c r="B176" s="49"/>
      <c r="C176" s="49"/>
      <c r="D176" s="49"/>
      <c r="E176" s="54"/>
      <c r="F176" s="130"/>
      <c r="G176" s="32"/>
      <c r="H176" s="39"/>
      <c r="I176" s="118"/>
      <c r="J176" s="381"/>
    </row>
    <row r="177" spans="1:11" ht="15.6" thickTop="1" thickBot="1">
      <c r="A177" s="61" t="str">
        <f>A$97</f>
        <v>A.</v>
      </c>
      <c r="B177" s="62">
        <f>B$97</f>
        <v>2</v>
      </c>
      <c r="C177" s="63"/>
      <c r="D177" s="151"/>
      <c r="E177" s="64"/>
      <c r="F177" s="131" t="str">
        <f>F$97</f>
        <v>ELEKTROTEHNIČKI I OSTALI PRIPREMNI RADOVI</v>
      </c>
      <c r="G177" s="65"/>
      <c r="H177" s="66"/>
      <c r="I177" s="122"/>
      <c r="J177" s="382" t="str">
        <f>IF(SUM(J101:J176)=0,"",SUM(J101:J176))</f>
        <v/>
      </c>
    </row>
    <row r="178" spans="1:11" ht="15" thickTop="1">
      <c r="A178" s="68"/>
      <c r="B178" s="68"/>
      <c r="C178" s="68"/>
      <c r="D178" s="69"/>
      <c r="E178" s="70"/>
      <c r="F178" s="132"/>
      <c r="G178" s="6"/>
      <c r="H178" s="39"/>
      <c r="I178" s="123"/>
      <c r="J178" s="383"/>
    </row>
    <row r="179" spans="1:11">
      <c r="A179" s="49" t="s">
        <v>17</v>
      </c>
      <c r="B179" s="49"/>
      <c r="C179" s="49"/>
      <c r="D179" s="49"/>
      <c r="E179" s="4"/>
      <c r="F179" s="50"/>
      <c r="G179" s="6"/>
      <c r="H179" s="39"/>
      <c r="I179" s="123"/>
      <c r="J179" s="120"/>
    </row>
    <row r="180" spans="1:11">
      <c r="A180" s="159" t="str">
        <f>A16</f>
        <v>A.</v>
      </c>
      <c r="B180" s="159">
        <f>B16</f>
        <v>3</v>
      </c>
      <c r="C180" s="71"/>
      <c r="D180" s="72"/>
      <c r="E180" s="71"/>
      <c r="F180" s="133" t="str">
        <f>F16</f>
        <v>PODRŠKA ELEKTROTEHNIČKIM RADOVIMA OSTALIH STRUKA, na primjer  GRAĐEVINSKE</v>
      </c>
      <c r="G180" s="6"/>
      <c r="H180" s="42"/>
      <c r="I180" s="123"/>
      <c r="J180" s="127"/>
    </row>
    <row r="181" spans="1:11">
      <c r="A181" s="33"/>
      <c r="B181" s="33"/>
      <c r="C181" s="33"/>
      <c r="D181" s="41"/>
      <c r="E181" s="73"/>
      <c r="F181" s="134"/>
      <c r="G181" s="6"/>
      <c r="H181" s="42"/>
      <c r="I181" s="123"/>
      <c r="J181" s="127"/>
    </row>
    <row r="182" spans="1:11">
      <c r="A182" s="264" t="s">
        <v>228</v>
      </c>
      <c r="B182" s="264"/>
      <c r="C182" s="264"/>
      <c r="D182" s="264"/>
      <c r="E182" s="264"/>
      <c r="F182" s="265"/>
      <c r="G182" s="264"/>
      <c r="H182" s="264"/>
      <c r="I182" s="285"/>
      <c r="J182" s="285"/>
      <c r="K182" s="264"/>
    </row>
    <row r="183" spans="1:11">
      <c r="A183" s="250"/>
      <c r="B183" s="238"/>
      <c r="C183" s="238"/>
      <c r="D183" s="251"/>
      <c r="E183" s="238"/>
      <c r="F183" s="252"/>
      <c r="G183" s="217"/>
      <c r="H183" s="253"/>
      <c r="I183" s="286"/>
      <c r="J183" s="286"/>
      <c r="K183" s="155"/>
    </row>
    <row r="184" spans="1:11" ht="43.2">
      <c r="A184" s="55" t="str">
        <f>A$180</f>
        <v>A.</v>
      </c>
      <c r="B184" s="55">
        <f>B$180</f>
        <v>3</v>
      </c>
      <c r="C184" s="44">
        <v>1</v>
      </c>
      <c r="D184" s="45"/>
      <c r="E184" s="46"/>
      <c r="F184" s="256" t="s">
        <v>232</v>
      </c>
      <c r="H184" s="58"/>
      <c r="I184" s="1"/>
      <c r="J184" s="127"/>
    </row>
    <row r="185" spans="1:11" ht="28.8">
      <c r="A185" s="55"/>
      <c r="B185" s="55"/>
      <c r="C185" s="44"/>
      <c r="D185" s="45"/>
      <c r="E185" s="46"/>
      <c r="F185" s="50" t="s">
        <v>238</v>
      </c>
      <c r="G185" s="6"/>
      <c r="H185" s="47"/>
      <c r="I185" s="120"/>
      <c r="J185" s="127"/>
    </row>
    <row r="186" spans="1:11" ht="28.8">
      <c r="A186" s="48"/>
      <c r="B186" s="48"/>
      <c r="C186" s="48"/>
      <c r="D186" s="45"/>
      <c r="E186" s="46"/>
      <c r="F186" s="50" t="s">
        <v>242</v>
      </c>
      <c r="G186" s="6"/>
      <c r="H186" s="51"/>
      <c r="I186" s="120"/>
      <c r="J186" s="127"/>
    </row>
    <row r="187" spans="1:11">
      <c r="A187" s="257"/>
      <c r="B187" s="257"/>
      <c r="C187" s="257"/>
      <c r="D187" s="260"/>
      <c r="E187" s="255"/>
      <c r="F187" s="259" t="s">
        <v>229</v>
      </c>
      <c r="H187" s="83"/>
      <c r="I187" s="287"/>
      <c r="J187" s="287"/>
      <c r="K187" s="209"/>
    </row>
    <row r="188" spans="1:11">
      <c r="A188" s="48"/>
      <c r="B188" s="48"/>
      <c r="C188" s="48"/>
      <c r="D188" s="49"/>
      <c r="E188" s="46"/>
      <c r="F188" s="50" t="s">
        <v>239</v>
      </c>
      <c r="H188" s="58"/>
      <c r="I188" s="1"/>
      <c r="J188" s="127"/>
    </row>
    <row r="189" spans="1:11">
      <c r="A189" s="48"/>
      <c r="B189" s="48"/>
      <c r="C189" s="48"/>
      <c r="D189" s="45">
        <v>1</v>
      </c>
      <c r="E189" s="46"/>
      <c r="F189" s="50" t="s">
        <v>233</v>
      </c>
      <c r="G189" s="52" t="s">
        <v>32</v>
      </c>
      <c r="H189" s="53">
        <f>(3+6+21)*2+(4+34)*1</f>
        <v>98</v>
      </c>
      <c r="I189" s="152"/>
      <c r="J189" s="298" t="str">
        <f>IF(H189*I189,H189*I189,"")</f>
        <v/>
      </c>
    </row>
    <row r="190" spans="1:11">
      <c r="A190" s="48"/>
      <c r="B190" s="48"/>
      <c r="C190" s="48"/>
      <c r="D190" s="45">
        <v>2</v>
      </c>
      <c r="E190" s="46"/>
      <c r="F190" s="50" t="s">
        <v>234</v>
      </c>
      <c r="G190" s="59" t="s">
        <v>32</v>
      </c>
      <c r="H190" s="60">
        <f>(4+4)*3/2</f>
        <v>12</v>
      </c>
      <c r="I190" s="153"/>
      <c r="J190" s="298" t="str">
        <f>IF(H190*I190,H190*I190,"")</f>
        <v/>
      </c>
    </row>
    <row r="191" spans="1:11">
      <c r="A191" s="48"/>
      <c r="B191" s="48"/>
      <c r="C191" s="48"/>
      <c r="D191" s="45">
        <v>3</v>
      </c>
      <c r="E191" s="46"/>
      <c r="F191" s="50" t="s">
        <v>235</v>
      </c>
      <c r="G191" s="59" t="s">
        <v>32</v>
      </c>
      <c r="H191" s="60">
        <f>(12+4+10)*4/2</f>
        <v>52</v>
      </c>
      <c r="I191" s="153"/>
      <c r="J191" s="298" t="str">
        <f>IF(H191*I191,H191*I191,"")</f>
        <v/>
      </c>
    </row>
    <row r="192" spans="1:11">
      <c r="A192" s="257"/>
      <c r="B192" s="257"/>
      <c r="C192" s="257"/>
      <c r="D192" s="45">
        <v>4</v>
      </c>
      <c r="E192" s="255"/>
      <c r="F192" s="266" t="s">
        <v>236</v>
      </c>
      <c r="G192" s="263" t="s">
        <v>32</v>
      </c>
      <c r="H192" s="60">
        <v>8</v>
      </c>
      <c r="I192" s="153"/>
      <c r="J192" s="298" t="str">
        <f t="shared" ref="J192:J194" si="3">IF(H192*I192,H192*I192,"")</f>
        <v/>
      </c>
    </row>
    <row r="193" spans="1:11">
      <c r="A193" s="257"/>
      <c r="B193" s="257"/>
      <c r="C193" s="257"/>
      <c r="D193" s="45">
        <v>5</v>
      </c>
      <c r="E193" s="255"/>
      <c r="F193" s="266" t="s">
        <v>230</v>
      </c>
      <c r="G193" s="263" t="s">
        <v>32</v>
      </c>
      <c r="H193" s="60">
        <v>5</v>
      </c>
      <c r="I193" s="153"/>
      <c r="J193" s="298" t="str">
        <f t="shared" si="3"/>
        <v/>
      </c>
    </row>
    <row r="194" spans="1:11">
      <c r="A194" s="257"/>
      <c r="B194" s="257"/>
      <c r="C194" s="257"/>
      <c r="D194" s="45">
        <v>6</v>
      </c>
      <c r="E194" s="255"/>
      <c r="F194" s="266" t="s">
        <v>231</v>
      </c>
      <c r="G194" s="263" t="s">
        <v>32</v>
      </c>
      <c r="H194" s="60">
        <v>12</v>
      </c>
      <c r="I194" s="153"/>
      <c r="J194" s="298" t="str">
        <f t="shared" si="3"/>
        <v/>
      </c>
    </row>
    <row r="195" spans="1:11">
      <c r="A195" s="49"/>
      <c r="B195" s="49"/>
      <c r="C195" s="49"/>
      <c r="D195" s="49"/>
      <c r="E195" s="54"/>
      <c r="F195" s="130"/>
      <c r="G195" s="32"/>
      <c r="H195" s="118"/>
      <c r="I195" s="118"/>
      <c r="J195" s="381"/>
    </row>
    <row r="196" spans="1:11" ht="28.8">
      <c r="A196" s="55" t="str">
        <f>A$180</f>
        <v>A.</v>
      </c>
      <c r="B196" s="55">
        <f>B$180</f>
        <v>3</v>
      </c>
      <c r="C196" s="44">
        <v>2</v>
      </c>
      <c r="D196" s="45"/>
      <c r="E196" s="46"/>
      <c r="F196" s="299" t="s">
        <v>237</v>
      </c>
      <c r="H196" s="1"/>
      <c r="I196" s="1"/>
      <c r="J196" s="127"/>
    </row>
    <row r="197" spans="1:11" ht="28.8">
      <c r="A197" s="55"/>
      <c r="B197" s="55"/>
      <c r="C197" s="44"/>
      <c r="D197" s="45"/>
      <c r="E197" s="46"/>
      <c r="F197" s="50" t="s">
        <v>238</v>
      </c>
      <c r="G197" s="6"/>
      <c r="H197" s="120"/>
      <c r="I197" s="120"/>
      <c r="J197" s="127"/>
    </row>
    <row r="198" spans="1:11" ht="28.8">
      <c r="A198" s="48"/>
      <c r="B198" s="48"/>
      <c r="C198" s="48"/>
      <c r="D198" s="45"/>
      <c r="E198" s="46"/>
      <c r="F198" s="50" t="s">
        <v>242</v>
      </c>
      <c r="G198" s="6"/>
      <c r="H198" s="120"/>
      <c r="I198" s="120"/>
      <c r="J198" s="127"/>
    </row>
    <row r="199" spans="1:11">
      <c r="A199" s="257"/>
      <c r="B199" s="257"/>
      <c r="C199" s="257"/>
      <c r="D199" s="260"/>
      <c r="E199" s="255"/>
      <c r="F199" s="259" t="s">
        <v>229</v>
      </c>
      <c r="H199" s="287"/>
      <c r="I199" s="287"/>
      <c r="J199" s="287"/>
      <c r="K199" s="209"/>
    </row>
    <row r="200" spans="1:11">
      <c r="A200" s="48"/>
      <c r="B200" s="48"/>
      <c r="C200" s="48"/>
      <c r="D200" s="49"/>
      <c r="E200" s="46"/>
      <c r="F200" s="50" t="s">
        <v>171</v>
      </c>
      <c r="H200" s="1"/>
      <c r="I200" s="1"/>
      <c r="J200" s="127"/>
    </row>
    <row r="201" spans="1:11">
      <c r="A201" s="48"/>
      <c r="B201" s="48"/>
      <c r="C201" s="48"/>
      <c r="D201" s="45">
        <v>1</v>
      </c>
      <c r="E201" s="46"/>
      <c r="F201" s="50" t="s">
        <v>233</v>
      </c>
      <c r="G201" s="52" t="s">
        <v>32</v>
      </c>
      <c r="H201" s="53">
        <v>30</v>
      </c>
      <c r="I201" s="152"/>
      <c r="J201" s="298" t="str">
        <f>IF(H201*I201,H201*I201,"")</f>
        <v/>
      </c>
    </row>
    <row r="202" spans="1:11">
      <c r="A202" s="48"/>
      <c r="B202" s="48"/>
      <c r="C202" s="48"/>
      <c r="D202" s="45">
        <v>2</v>
      </c>
      <c r="E202" s="46"/>
      <c r="F202" s="50" t="s">
        <v>234</v>
      </c>
      <c r="G202" s="59" t="s">
        <v>32</v>
      </c>
      <c r="H202" s="60">
        <v>5</v>
      </c>
      <c r="I202" s="153"/>
      <c r="J202" s="298" t="str">
        <f>IF(H202*I202,H202*I202,"")</f>
        <v/>
      </c>
    </row>
    <row r="203" spans="1:11">
      <c r="A203" s="48"/>
      <c r="B203" s="48"/>
      <c r="C203" s="48"/>
      <c r="D203" s="45">
        <v>3</v>
      </c>
      <c r="E203" s="46"/>
      <c r="F203" s="50" t="s">
        <v>235</v>
      </c>
      <c r="G203" s="59" t="s">
        <v>32</v>
      </c>
      <c r="H203" s="60">
        <v>10</v>
      </c>
      <c r="I203" s="153"/>
      <c r="J203" s="298" t="str">
        <f>IF(H203*I203,H203*I203,"")</f>
        <v/>
      </c>
    </row>
    <row r="204" spans="1:11">
      <c r="A204" s="257"/>
      <c r="B204" s="257"/>
      <c r="C204" s="257"/>
      <c r="D204" s="45">
        <v>4</v>
      </c>
      <c r="E204" s="255"/>
      <c r="F204" s="266" t="s">
        <v>236</v>
      </c>
      <c r="G204" s="263" t="s">
        <v>32</v>
      </c>
      <c r="H204" s="60">
        <v>5</v>
      </c>
      <c r="I204" s="153"/>
      <c r="J204" s="298" t="str">
        <f t="shared" ref="J204:J205" si="4">IF(H204*I204,H204*I204,"")</f>
        <v/>
      </c>
    </row>
    <row r="205" spans="1:11">
      <c r="A205" s="257"/>
      <c r="B205" s="257"/>
      <c r="C205" s="257"/>
      <c r="D205" s="45">
        <v>5</v>
      </c>
      <c r="E205" s="255"/>
      <c r="F205" s="266" t="s">
        <v>230</v>
      </c>
      <c r="G205" s="263" t="s">
        <v>32</v>
      </c>
      <c r="H205" s="60">
        <v>5</v>
      </c>
      <c r="I205" s="153"/>
      <c r="J205" s="298" t="str">
        <f t="shared" si="4"/>
        <v/>
      </c>
    </row>
    <row r="206" spans="1:11">
      <c r="A206" s="257"/>
      <c r="B206" s="257"/>
      <c r="C206" s="257"/>
      <c r="D206" s="45">
        <v>6</v>
      </c>
      <c r="E206" s="255"/>
      <c r="F206" s="266" t="s">
        <v>231</v>
      </c>
      <c r="G206" s="263" t="s">
        <v>32</v>
      </c>
      <c r="H206" s="60">
        <v>8</v>
      </c>
      <c r="I206" s="153"/>
      <c r="J206" s="298" t="str">
        <f>IF(H206*I206,H206*I206,"")</f>
        <v/>
      </c>
    </row>
    <row r="207" spans="1:11">
      <c r="A207" s="49"/>
      <c r="B207" s="49"/>
      <c r="C207" s="49"/>
      <c r="D207" s="49"/>
      <c r="E207" s="54"/>
      <c r="F207" s="130"/>
      <c r="G207" s="32"/>
      <c r="H207" s="56"/>
      <c r="I207" s="118"/>
      <c r="J207" s="381"/>
    </row>
    <row r="208" spans="1:11" ht="28.8">
      <c r="A208" s="55" t="str">
        <f>A$180</f>
        <v>A.</v>
      </c>
      <c r="B208" s="55">
        <f>B$180</f>
        <v>3</v>
      </c>
      <c r="C208" s="44">
        <v>3</v>
      </c>
      <c r="D208" s="45"/>
      <c r="E208" s="46"/>
      <c r="F208" s="299" t="s">
        <v>240</v>
      </c>
      <c r="G208" s="6"/>
      <c r="H208" s="47"/>
      <c r="I208" s="120"/>
      <c r="J208" s="127"/>
    </row>
    <row r="209" spans="1:10" ht="28.8">
      <c r="A209" s="48"/>
      <c r="B209" s="48"/>
      <c r="C209" s="48"/>
      <c r="D209" s="45"/>
      <c r="E209" s="46"/>
      <c r="F209" s="50" t="s">
        <v>241</v>
      </c>
      <c r="G209" s="6"/>
      <c r="H209" s="51"/>
      <c r="I209" s="120"/>
      <c r="J209" s="127"/>
    </row>
    <row r="210" spans="1:10" ht="43.2">
      <c r="A210" s="48"/>
      <c r="B210" s="48"/>
      <c r="C210" s="48"/>
      <c r="D210" s="45"/>
      <c r="E210" s="46"/>
      <c r="F210" s="50" t="s">
        <v>243</v>
      </c>
      <c r="G210" s="6"/>
      <c r="H210" s="51"/>
      <c r="I210" s="120"/>
      <c r="J210" s="127"/>
    </row>
    <row r="211" spans="1:10" ht="43.2">
      <c r="A211" s="48"/>
      <c r="B211" s="48"/>
      <c r="C211" s="48"/>
      <c r="D211" s="45"/>
      <c r="E211" s="46"/>
      <c r="F211" s="50" t="s">
        <v>244</v>
      </c>
      <c r="G211" s="6"/>
      <c r="H211" s="51"/>
      <c r="I211" s="120"/>
      <c r="J211" s="127"/>
    </row>
    <row r="212" spans="1:10" ht="28.8">
      <c r="A212" s="48"/>
      <c r="B212" s="48"/>
      <c r="C212" s="48"/>
      <c r="D212" s="45"/>
      <c r="E212" s="46"/>
      <c r="F212" s="50" t="s">
        <v>172</v>
      </c>
      <c r="G212" s="6"/>
      <c r="H212" s="51"/>
      <c r="I212" s="120"/>
      <c r="J212" s="127"/>
    </row>
    <row r="213" spans="1:10">
      <c r="A213" s="48"/>
      <c r="B213" s="48"/>
      <c r="C213" s="48"/>
      <c r="D213" s="49"/>
      <c r="E213" s="46"/>
      <c r="F213" s="135" t="s">
        <v>177</v>
      </c>
      <c r="G213" s="75"/>
      <c r="H213" s="76"/>
      <c r="I213" s="124"/>
      <c r="J213" s="384"/>
    </row>
    <row r="214" spans="1:10" ht="28.2">
      <c r="A214" s="257"/>
      <c r="B214" s="257"/>
      <c r="C214" s="257"/>
      <c r="D214" s="254">
        <v>1</v>
      </c>
      <c r="E214" s="255"/>
      <c r="F214" s="136" t="s">
        <v>609</v>
      </c>
      <c r="G214" s="197" t="s">
        <v>18</v>
      </c>
      <c r="H214" s="172">
        <v>4</v>
      </c>
      <c r="I214" s="152"/>
      <c r="J214" s="167" t="str">
        <f>IF(H214*I214=0,"",H214*I214)</f>
        <v/>
      </c>
    </row>
    <row r="215" spans="1:10" ht="29.4">
      <c r="A215" s="257"/>
      <c r="B215" s="257"/>
      <c r="C215" s="257"/>
      <c r="D215" s="254">
        <v>2</v>
      </c>
      <c r="E215" s="255"/>
      <c r="F215" s="136" t="s">
        <v>610</v>
      </c>
      <c r="G215" s="197" t="s">
        <v>18</v>
      </c>
      <c r="H215" s="172">
        <v>1</v>
      </c>
      <c r="I215" s="152"/>
      <c r="J215" s="167" t="str">
        <f>IF(H215*I215=0,"",H215*I215)</f>
        <v/>
      </c>
    </row>
    <row r="216" spans="1:10" ht="29.4">
      <c r="A216" s="257"/>
      <c r="B216" s="257"/>
      <c r="C216" s="257"/>
      <c r="D216" s="254">
        <v>3</v>
      </c>
      <c r="E216" s="255"/>
      <c r="F216" s="136" t="s">
        <v>611</v>
      </c>
      <c r="G216" s="263" t="s">
        <v>18</v>
      </c>
      <c r="H216" s="172">
        <v>1</v>
      </c>
      <c r="I216" s="153"/>
      <c r="J216" s="167" t="str">
        <f t="shared" ref="J216:J222" si="5">IF(H216*I216=0,"",H216*I216)</f>
        <v/>
      </c>
    </row>
    <row r="217" spans="1:10">
      <c r="A217" s="257"/>
      <c r="B217" s="257"/>
      <c r="C217" s="257"/>
      <c r="D217" s="254">
        <v>4</v>
      </c>
      <c r="E217" s="255"/>
      <c r="F217" s="136" t="s">
        <v>464</v>
      </c>
      <c r="G217" s="263" t="s">
        <v>18</v>
      </c>
      <c r="H217" s="172">
        <v>1</v>
      </c>
      <c r="I217" s="153"/>
      <c r="J217" s="167" t="str">
        <f t="shared" si="5"/>
        <v/>
      </c>
    </row>
    <row r="218" spans="1:10">
      <c r="A218" s="257"/>
      <c r="B218" s="257"/>
      <c r="C218" s="257"/>
      <c r="D218" s="254">
        <v>5</v>
      </c>
      <c r="E218" s="255"/>
      <c r="F218" s="136" t="s">
        <v>173</v>
      </c>
      <c r="G218" s="263" t="s">
        <v>18</v>
      </c>
      <c r="H218" s="172">
        <v>1</v>
      </c>
      <c r="I218" s="153"/>
      <c r="J218" s="167" t="str">
        <f t="shared" si="5"/>
        <v/>
      </c>
    </row>
    <row r="219" spans="1:10">
      <c r="A219" s="257"/>
      <c r="B219" s="257"/>
      <c r="C219" s="257"/>
      <c r="D219" s="254">
        <v>6</v>
      </c>
      <c r="E219" s="255"/>
      <c r="F219" s="136" t="s">
        <v>174</v>
      </c>
      <c r="G219" s="263" t="s">
        <v>18</v>
      </c>
      <c r="H219" s="172">
        <v>1</v>
      </c>
      <c r="I219" s="153"/>
      <c r="J219" s="167" t="str">
        <f t="shared" si="5"/>
        <v/>
      </c>
    </row>
    <row r="220" spans="1:10">
      <c r="A220" s="257"/>
      <c r="B220" s="257"/>
      <c r="C220" s="257"/>
      <c r="D220" s="257"/>
      <c r="E220" s="255"/>
      <c r="F220" s="267" t="s">
        <v>175</v>
      </c>
      <c r="G220" s="57"/>
      <c r="H220" s="172"/>
      <c r="I220" s="154"/>
      <c r="J220" s="167" t="str">
        <f t="shared" si="5"/>
        <v/>
      </c>
    </row>
    <row r="221" spans="1:10" ht="28.2">
      <c r="A221" s="257"/>
      <c r="B221" s="257"/>
      <c r="C221" s="257"/>
      <c r="D221" s="254">
        <v>7</v>
      </c>
      <c r="E221" s="255"/>
      <c r="F221" s="136" t="s">
        <v>463</v>
      </c>
      <c r="G221" s="263" t="s">
        <v>18</v>
      </c>
      <c r="H221" s="172">
        <v>1</v>
      </c>
      <c r="I221" s="153"/>
      <c r="J221" s="167" t="str">
        <f t="shared" si="5"/>
        <v/>
      </c>
    </row>
    <row r="222" spans="1:10" ht="28.2">
      <c r="A222" s="257"/>
      <c r="B222" s="257"/>
      <c r="C222" s="257"/>
      <c r="D222" s="254">
        <v>8</v>
      </c>
      <c r="E222" s="255"/>
      <c r="F222" s="136" t="s">
        <v>176</v>
      </c>
      <c r="G222" s="263" t="s">
        <v>18</v>
      </c>
      <c r="H222" s="172">
        <v>1</v>
      </c>
      <c r="I222" s="153"/>
      <c r="J222" s="167" t="str">
        <f t="shared" si="5"/>
        <v/>
      </c>
    </row>
    <row r="223" spans="1:10">
      <c r="A223" s="49"/>
      <c r="B223" s="49"/>
      <c r="C223" s="49"/>
      <c r="D223" s="49"/>
      <c r="E223" s="54"/>
      <c r="F223" s="130"/>
      <c r="G223" s="32"/>
      <c r="H223" s="39"/>
      <c r="I223" s="118"/>
      <c r="J223" s="381"/>
    </row>
    <row r="224" spans="1:10" ht="28.8">
      <c r="A224" s="55" t="str">
        <f>A$180</f>
        <v>A.</v>
      </c>
      <c r="B224" s="55">
        <f>B$180</f>
        <v>3</v>
      </c>
      <c r="C224" s="44">
        <v>4</v>
      </c>
      <c r="D224" s="45"/>
      <c r="E224" s="46"/>
      <c r="F224" s="299" t="s">
        <v>178</v>
      </c>
      <c r="G224" s="6"/>
      <c r="H224" s="47"/>
      <c r="I224" s="120"/>
      <c r="J224" s="127"/>
    </row>
    <row r="225" spans="1:10" ht="43.2">
      <c r="A225" s="48"/>
      <c r="B225" s="48"/>
      <c r="C225" s="48"/>
      <c r="D225" s="45"/>
      <c r="E225" s="46"/>
      <c r="F225" s="50" t="s">
        <v>34</v>
      </c>
      <c r="G225" s="6"/>
      <c r="H225" s="51"/>
      <c r="I225" s="120"/>
      <c r="J225" s="127"/>
    </row>
    <row r="226" spans="1:10" ht="43.2">
      <c r="A226" s="48"/>
      <c r="B226" s="48"/>
      <c r="C226" s="48"/>
      <c r="D226" s="45"/>
      <c r="E226" s="46"/>
      <c r="F226" s="50" t="s">
        <v>35</v>
      </c>
      <c r="G226" s="6"/>
      <c r="H226" s="51"/>
      <c r="I226" s="120"/>
      <c r="J226" s="127"/>
    </row>
    <row r="227" spans="1:10">
      <c r="A227" s="48"/>
      <c r="B227" s="48"/>
      <c r="C227" s="48"/>
      <c r="D227" s="49"/>
      <c r="E227" s="46"/>
      <c r="F227" s="134" t="s">
        <v>36</v>
      </c>
      <c r="G227" s="57"/>
      <c r="H227" s="42"/>
      <c r="I227" s="1"/>
      <c r="J227" s="127"/>
    </row>
    <row r="228" spans="1:10" ht="43.2">
      <c r="A228" s="48"/>
      <c r="B228" s="48"/>
      <c r="C228" s="48"/>
      <c r="D228" s="45"/>
      <c r="E228" s="46"/>
      <c r="F228" s="50" t="s">
        <v>37</v>
      </c>
      <c r="G228" s="6"/>
      <c r="H228" s="51"/>
      <c r="I228" s="120"/>
      <c r="J228" s="127"/>
    </row>
    <row r="229" spans="1:10" ht="28.8">
      <c r="A229" s="48"/>
      <c r="B229" s="48"/>
      <c r="C229" s="48"/>
      <c r="D229" s="49"/>
      <c r="E229" s="46"/>
      <c r="F229" s="50" t="s">
        <v>33</v>
      </c>
      <c r="G229" s="57"/>
      <c r="H229" s="42"/>
      <c r="I229" s="1"/>
      <c r="J229" s="127"/>
    </row>
    <row r="230" spans="1:10" ht="28.8">
      <c r="A230" s="48"/>
      <c r="B230" s="48"/>
      <c r="C230" s="48"/>
      <c r="D230" s="49"/>
      <c r="E230" s="46"/>
      <c r="F230" s="50" t="s">
        <v>179</v>
      </c>
      <c r="G230" s="57"/>
      <c r="H230" s="42"/>
      <c r="I230" s="1"/>
      <c r="J230" s="127"/>
    </row>
    <row r="231" spans="1:10" ht="28.8">
      <c r="A231" s="48"/>
      <c r="B231" s="48"/>
      <c r="C231" s="48"/>
      <c r="D231" s="45"/>
      <c r="E231" s="46"/>
      <c r="F231" s="50" t="s">
        <v>180</v>
      </c>
      <c r="G231" s="6"/>
      <c r="H231" s="51"/>
      <c r="I231" s="176"/>
      <c r="J231" s="127"/>
    </row>
    <row r="232" spans="1:10" ht="28.8">
      <c r="A232" s="48"/>
      <c r="B232" s="48"/>
      <c r="C232" s="48"/>
      <c r="D232" s="45"/>
      <c r="E232" s="37"/>
      <c r="F232" s="50" t="s">
        <v>38</v>
      </c>
      <c r="G232" s="6"/>
      <c r="H232" s="181"/>
      <c r="I232" s="176"/>
      <c r="J232" s="127"/>
    </row>
    <row r="233" spans="1:10">
      <c r="A233" s="48"/>
      <c r="B233" s="48"/>
      <c r="C233" s="48"/>
      <c r="D233" s="49"/>
      <c r="E233" s="46"/>
      <c r="F233" s="135" t="s">
        <v>181</v>
      </c>
      <c r="G233" s="57"/>
      <c r="H233" s="182"/>
      <c r="I233" s="154"/>
      <c r="J233" s="127"/>
    </row>
    <row r="234" spans="1:10">
      <c r="A234" s="48"/>
      <c r="B234" s="48"/>
      <c r="C234" s="48"/>
      <c r="D234" s="45">
        <v>1</v>
      </c>
      <c r="E234" s="46"/>
      <c r="F234" s="50" t="s">
        <v>551</v>
      </c>
      <c r="G234" s="52" t="s">
        <v>18</v>
      </c>
      <c r="H234" s="172">
        <v>1</v>
      </c>
      <c r="I234" s="152"/>
      <c r="J234" s="298" t="str">
        <f>IF(H234*I234,H234*I234,"")</f>
        <v/>
      </c>
    </row>
    <row r="235" spans="1:10">
      <c r="A235" s="48"/>
      <c r="B235" s="48"/>
      <c r="C235" s="48"/>
      <c r="D235" s="45">
        <v>2</v>
      </c>
      <c r="E235" s="46"/>
      <c r="F235" s="50" t="s">
        <v>550</v>
      </c>
      <c r="G235" s="59" t="s">
        <v>18</v>
      </c>
      <c r="H235" s="92">
        <v>1</v>
      </c>
      <c r="I235" s="153"/>
      <c r="J235" s="298" t="str">
        <f t="shared" ref="J235" si="6">IF(H235*I235,H235*I235,"")</f>
        <v/>
      </c>
    </row>
    <row r="236" spans="1:10">
      <c r="A236" s="48"/>
      <c r="B236" s="48"/>
      <c r="C236" s="48"/>
      <c r="D236" s="49"/>
      <c r="E236" s="46"/>
      <c r="F236" s="135" t="s">
        <v>182</v>
      </c>
      <c r="G236" s="156"/>
      <c r="H236" s="183"/>
      <c r="I236" s="163"/>
      <c r="J236" s="127"/>
    </row>
    <row r="237" spans="1:10">
      <c r="A237" s="48"/>
      <c r="B237" s="48"/>
      <c r="C237" s="48"/>
      <c r="D237" s="45">
        <v>3</v>
      </c>
      <c r="E237" s="46"/>
      <c r="F237" s="50" t="s">
        <v>551</v>
      </c>
      <c r="G237" s="52" t="s">
        <v>18</v>
      </c>
      <c r="H237" s="172">
        <v>2</v>
      </c>
      <c r="I237" s="152"/>
      <c r="J237" s="298" t="str">
        <f>IF(H237*I237,H237*I237,"")</f>
        <v/>
      </c>
    </row>
    <row r="238" spans="1:10">
      <c r="A238" s="48"/>
      <c r="B238" s="48"/>
      <c r="C238" s="48"/>
      <c r="D238" s="45">
        <v>4</v>
      </c>
      <c r="E238" s="46"/>
      <c r="F238" s="50" t="s">
        <v>550</v>
      </c>
      <c r="G238" s="59" t="s">
        <v>18</v>
      </c>
      <c r="H238" s="92">
        <v>1</v>
      </c>
      <c r="I238" s="153"/>
      <c r="J238" s="298" t="str">
        <f t="shared" ref="J238" si="7">IF(H238*I238,H238*I238,"")</f>
        <v/>
      </c>
    </row>
    <row r="239" spans="1:10">
      <c r="A239" s="48"/>
      <c r="B239" s="48"/>
      <c r="C239" s="48"/>
      <c r="D239" s="49"/>
      <c r="E239" s="46"/>
      <c r="F239" s="135" t="s">
        <v>183</v>
      </c>
      <c r="G239" s="156"/>
      <c r="H239" s="183"/>
      <c r="I239" s="163"/>
      <c r="J239" s="127"/>
    </row>
    <row r="240" spans="1:10">
      <c r="A240" s="48"/>
      <c r="B240" s="48"/>
      <c r="C240" s="48"/>
      <c r="D240" s="45">
        <v>5</v>
      </c>
      <c r="E240" s="46"/>
      <c r="F240" s="50" t="s">
        <v>551</v>
      </c>
      <c r="G240" s="52" t="s">
        <v>18</v>
      </c>
      <c r="H240" s="172">
        <v>2</v>
      </c>
      <c r="I240" s="152"/>
      <c r="J240" s="298" t="str">
        <f>IF(H240*I240,H240*I240,"")</f>
        <v/>
      </c>
    </row>
    <row r="241" spans="1:10">
      <c r="A241" s="48"/>
      <c r="B241" s="48"/>
      <c r="C241" s="48"/>
      <c r="D241" s="45">
        <v>6</v>
      </c>
      <c r="E241" s="46"/>
      <c r="F241" s="50" t="s">
        <v>550</v>
      </c>
      <c r="G241" s="59" t="s">
        <v>18</v>
      </c>
      <c r="H241" s="92">
        <v>2</v>
      </c>
      <c r="I241" s="153"/>
      <c r="J241" s="298" t="str">
        <f t="shared" ref="J241" si="8">IF(H241*I241,H241*I241,"")</f>
        <v/>
      </c>
    </row>
    <row r="242" spans="1:10">
      <c r="A242" s="48"/>
      <c r="B242" s="48"/>
      <c r="C242" s="48"/>
      <c r="D242" s="49"/>
      <c r="E242" s="46"/>
      <c r="F242" s="135" t="s">
        <v>552</v>
      </c>
      <c r="G242" s="156"/>
      <c r="H242" s="183"/>
      <c r="I242" s="163"/>
      <c r="J242" s="127"/>
    </row>
    <row r="243" spans="1:10">
      <c r="A243" s="48"/>
      <c r="B243" s="48"/>
      <c r="C243" s="48"/>
      <c r="D243" s="45">
        <v>7</v>
      </c>
      <c r="E243" s="46"/>
      <c r="F243" s="50" t="s">
        <v>551</v>
      </c>
      <c r="G243" s="52" t="s">
        <v>18</v>
      </c>
      <c r="H243" s="172">
        <v>2</v>
      </c>
      <c r="I243" s="152"/>
      <c r="J243" s="298" t="str">
        <f>IF(H243*I243,H243*I243,"")</f>
        <v/>
      </c>
    </row>
    <row r="244" spans="1:10">
      <c r="A244" s="48"/>
      <c r="B244" s="48"/>
      <c r="C244" s="48"/>
      <c r="D244" s="45">
        <v>8</v>
      </c>
      <c r="E244" s="46"/>
      <c r="F244" s="50" t="s">
        <v>550</v>
      </c>
      <c r="G244" s="59" t="s">
        <v>18</v>
      </c>
      <c r="H244" s="92">
        <v>4</v>
      </c>
      <c r="I244" s="153"/>
      <c r="J244" s="298" t="str">
        <f t="shared" ref="J244" si="9">IF(H244*I244,H244*I244,"")</f>
        <v/>
      </c>
    </row>
    <row r="245" spans="1:10">
      <c r="A245" s="49"/>
      <c r="B245" s="49"/>
      <c r="C245" s="49"/>
      <c r="D245" s="49"/>
      <c r="E245" s="54"/>
      <c r="F245" s="130"/>
      <c r="G245" s="32"/>
      <c r="H245" s="184"/>
      <c r="I245" s="173"/>
      <c r="J245" s="118"/>
    </row>
    <row r="246" spans="1:10">
      <c r="A246" s="55" t="str">
        <f>A$180</f>
        <v>A.</v>
      </c>
      <c r="B246" s="55">
        <f>B$180</f>
        <v>3</v>
      </c>
      <c r="C246" s="44">
        <v>5</v>
      </c>
      <c r="D246" s="45"/>
      <c r="E246" s="46"/>
      <c r="F246" s="299" t="s">
        <v>39</v>
      </c>
      <c r="J246" s="119"/>
    </row>
    <row r="247" spans="1:10" ht="28.8">
      <c r="A247" s="55"/>
      <c r="B247" s="55"/>
      <c r="C247" s="44"/>
      <c r="D247" s="45"/>
      <c r="E247" s="46"/>
      <c r="F247" s="50" t="s">
        <v>40</v>
      </c>
      <c r="G247" s="6"/>
      <c r="H247" s="185"/>
      <c r="I247" s="120"/>
      <c r="J247" s="127"/>
    </row>
    <row r="248" spans="1:10" ht="57.6">
      <c r="A248" s="55"/>
      <c r="B248" s="55"/>
      <c r="C248" s="44"/>
      <c r="D248" s="45"/>
      <c r="E248" s="46"/>
      <c r="F248" s="50" t="s">
        <v>184</v>
      </c>
      <c r="G248" s="6"/>
      <c r="H248" s="185"/>
      <c r="I248" s="120"/>
      <c r="J248" s="127"/>
    </row>
    <row r="249" spans="1:10" ht="28.8">
      <c r="A249" s="55"/>
      <c r="B249" s="55"/>
      <c r="C249" s="44"/>
      <c r="D249" s="45"/>
      <c r="E249" s="46"/>
      <c r="F249" s="50" t="s">
        <v>185</v>
      </c>
      <c r="G249" s="6"/>
      <c r="H249" s="47"/>
      <c r="I249" s="120"/>
      <c r="J249" s="127"/>
    </row>
    <row r="250" spans="1:10">
      <c r="A250" s="55"/>
      <c r="B250" s="55"/>
      <c r="C250" s="44"/>
      <c r="D250" s="45"/>
      <c r="E250" s="46"/>
      <c r="F250" s="50" t="s">
        <v>41</v>
      </c>
      <c r="G250" s="6"/>
      <c r="H250" s="47"/>
      <c r="I250" s="120"/>
      <c r="J250" s="127"/>
    </row>
    <row r="251" spans="1:10" ht="28.8">
      <c r="A251" s="48"/>
      <c r="B251" s="48"/>
      <c r="C251" s="48"/>
      <c r="D251" s="45">
        <v>1</v>
      </c>
      <c r="E251" s="46"/>
      <c r="F251" s="137" t="s">
        <v>186</v>
      </c>
      <c r="G251" s="6"/>
      <c r="H251" s="51"/>
      <c r="I251" s="120"/>
      <c r="J251" s="127"/>
    </row>
    <row r="252" spans="1:10" ht="28.8">
      <c r="A252" s="48"/>
      <c r="B252" s="48"/>
      <c r="C252" s="48"/>
      <c r="D252" s="45">
        <v>2</v>
      </c>
      <c r="E252" s="37"/>
      <c r="F252" s="137" t="s">
        <v>42</v>
      </c>
      <c r="G252" s="6"/>
      <c r="H252" s="51"/>
      <c r="I252" s="120"/>
      <c r="J252" s="127"/>
    </row>
    <row r="253" spans="1:10" ht="28.8">
      <c r="A253" s="48"/>
      <c r="B253" s="48"/>
      <c r="C253" s="48"/>
      <c r="D253" s="45">
        <v>3</v>
      </c>
      <c r="E253" s="37"/>
      <c r="F253" s="137" t="s">
        <v>187</v>
      </c>
      <c r="G253" s="6"/>
      <c r="H253" s="51"/>
      <c r="I253" s="120"/>
      <c r="J253" s="127"/>
    </row>
    <row r="254" spans="1:10">
      <c r="A254" s="48"/>
      <c r="B254" s="48"/>
      <c r="C254" s="48"/>
      <c r="D254" s="45">
        <v>4</v>
      </c>
      <c r="E254" s="37"/>
      <c r="F254" s="137" t="s">
        <v>43</v>
      </c>
      <c r="G254" s="6"/>
      <c r="H254" s="51"/>
      <c r="I254" s="120"/>
      <c r="J254" s="127"/>
    </row>
    <row r="255" spans="1:10" ht="28.8">
      <c r="A255" s="55"/>
      <c r="B255" s="55"/>
      <c r="C255" s="44"/>
      <c r="D255" s="45"/>
      <c r="E255" s="46"/>
      <c r="F255" s="50" t="s">
        <v>188</v>
      </c>
      <c r="G255" s="6"/>
      <c r="H255" s="47"/>
      <c r="I255" s="120"/>
      <c r="J255" s="127"/>
    </row>
    <row r="256" spans="1:10" ht="43.2">
      <c r="A256" s="55"/>
      <c r="B256" s="55"/>
      <c r="C256" s="44"/>
      <c r="D256" s="45"/>
      <c r="E256" s="46"/>
      <c r="F256" s="50" t="s">
        <v>189</v>
      </c>
      <c r="G256" s="6"/>
      <c r="H256" s="47"/>
      <c r="I256" s="120"/>
      <c r="J256" s="127"/>
    </row>
    <row r="257" spans="1:11" ht="28.8">
      <c r="A257" s="55"/>
      <c r="B257" s="55"/>
      <c r="C257" s="44"/>
      <c r="D257" s="45"/>
      <c r="E257" s="46"/>
      <c r="F257" s="50" t="s">
        <v>44</v>
      </c>
      <c r="G257" s="6"/>
      <c r="H257" s="47"/>
      <c r="I257" s="120"/>
      <c r="J257" s="127"/>
    </row>
    <row r="258" spans="1:11">
      <c r="A258" s="55"/>
      <c r="B258" s="55"/>
      <c r="C258" s="44"/>
      <c r="D258" s="45"/>
      <c r="E258" s="46"/>
      <c r="F258" s="50"/>
      <c r="G258" s="52" t="s">
        <v>18</v>
      </c>
      <c r="H258" s="172">
        <v>1</v>
      </c>
      <c r="I258" s="117"/>
      <c r="J258" s="298" t="str">
        <f>IF(H258*I258,H258*I258,"")</f>
        <v/>
      </c>
    </row>
    <row r="259" spans="1:11">
      <c r="A259" s="55"/>
      <c r="B259" s="55"/>
      <c r="C259" s="44"/>
      <c r="D259" s="45"/>
      <c r="E259" s="46"/>
      <c r="F259" s="50"/>
      <c r="G259" s="6"/>
      <c r="H259" s="47"/>
      <c r="I259" s="120"/>
      <c r="J259" s="127"/>
    </row>
    <row r="260" spans="1:11" ht="43.2">
      <c r="A260" s="55" t="str">
        <f>A$180</f>
        <v>A.</v>
      </c>
      <c r="B260" s="55">
        <f>B$180</f>
        <v>3</v>
      </c>
      <c r="C260" s="44">
        <v>6</v>
      </c>
      <c r="D260" s="45"/>
      <c r="E260" s="46"/>
      <c r="F260" s="299" t="s">
        <v>45</v>
      </c>
      <c r="H260" s="78"/>
      <c r="I260" s="1"/>
      <c r="J260" s="127"/>
    </row>
    <row r="261" spans="1:11" ht="43.2">
      <c r="A261" s="268"/>
      <c r="B261" s="268"/>
      <c r="C261" s="254"/>
      <c r="D261" s="233"/>
      <c r="E261" s="255"/>
      <c r="F261" s="50" t="s">
        <v>247</v>
      </c>
      <c r="G261" s="217"/>
      <c r="H261" s="269"/>
      <c r="I261" s="160"/>
      <c r="J261" s="160"/>
      <c r="K261" s="155"/>
    </row>
    <row r="262" spans="1:11" ht="28.8">
      <c r="A262" s="257"/>
      <c r="B262" s="257"/>
      <c r="C262" s="257"/>
      <c r="D262" s="260"/>
      <c r="E262" s="255"/>
      <c r="F262" s="50" t="s">
        <v>248</v>
      </c>
      <c r="G262" s="57"/>
      <c r="H262" s="78"/>
      <c r="I262" s="288"/>
      <c r="J262" s="288"/>
      <c r="K262" s="155"/>
    </row>
    <row r="263" spans="1:11">
      <c r="A263" s="257"/>
      <c r="B263" s="257"/>
      <c r="C263" s="257"/>
      <c r="D263" s="260"/>
      <c r="E263" s="255"/>
      <c r="F263" s="50" t="s">
        <v>249</v>
      </c>
      <c r="G263" s="57"/>
      <c r="H263" s="78"/>
      <c r="I263" s="288"/>
      <c r="J263" s="288"/>
      <c r="K263" s="155"/>
    </row>
    <row r="264" spans="1:11" ht="28.8">
      <c r="A264" s="268"/>
      <c r="B264" s="268"/>
      <c r="C264" s="254"/>
      <c r="D264" s="233"/>
      <c r="E264" s="255"/>
      <c r="F264" s="50" t="s">
        <v>245</v>
      </c>
      <c r="G264" s="217"/>
      <c r="H264" s="269"/>
      <c r="I264" s="160"/>
      <c r="J264" s="160"/>
      <c r="K264" s="155"/>
    </row>
    <row r="265" spans="1:11">
      <c r="A265" s="268"/>
      <c r="B265" s="268"/>
      <c r="C265" s="254"/>
      <c r="D265" s="233"/>
      <c r="E265" s="255"/>
      <c r="F265" s="50" t="s">
        <v>246</v>
      </c>
      <c r="G265" s="270"/>
      <c r="H265" s="271"/>
      <c r="I265" s="289"/>
      <c r="J265" s="289"/>
      <c r="K265" s="209"/>
    </row>
    <row r="266" spans="1:11">
      <c r="A266" s="48"/>
      <c r="B266" s="48"/>
      <c r="C266" s="48"/>
      <c r="D266" s="45">
        <v>1</v>
      </c>
      <c r="E266" s="46"/>
      <c r="F266" s="138" t="s">
        <v>46</v>
      </c>
      <c r="J266" s="119"/>
    </row>
    <row r="267" spans="1:11">
      <c r="A267" s="48"/>
      <c r="B267" s="48"/>
      <c r="C267" s="48"/>
      <c r="D267" s="45"/>
      <c r="E267" s="46"/>
      <c r="F267" s="138"/>
      <c r="G267" s="52" t="s">
        <v>18</v>
      </c>
      <c r="H267" s="53">
        <v>1</v>
      </c>
      <c r="I267" s="117"/>
      <c r="J267" s="298" t="str">
        <f t="shared" ref="J267" si="10">IF(H267*I267,H267*I267,"")</f>
        <v/>
      </c>
    </row>
    <row r="268" spans="1:11">
      <c r="A268" s="48"/>
      <c r="B268" s="48"/>
      <c r="C268" s="48"/>
      <c r="D268" s="49"/>
      <c r="E268" s="46"/>
      <c r="F268" s="50"/>
      <c r="G268" s="57"/>
      <c r="H268" s="42"/>
      <c r="I268" s="1"/>
      <c r="J268" s="127"/>
    </row>
    <row r="269" spans="1:11" ht="28.8">
      <c r="A269" s="55" t="str">
        <f>A$180</f>
        <v>A.</v>
      </c>
      <c r="B269" s="55">
        <f>B$180</f>
        <v>3</v>
      </c>
      <c r="C269" s="44">
        <v>7</v>
      </c>
      <c r="D269" s="45"/>
      <c r="E269" s="46"/>
      <c r="F269" s="299" t="s">
        <v>47</v>
      </c>
      <c r="J269" s="119"/>
    </row>
    <row r="270" spans="1:11" ht="43.2">
      <c r="A270" s="55"/>
      <c r="B270" s="55"/>
      <c r="C270" s="44"/>
      <c r="D270" s="45"/>
      <c r="E270" s="46"/>
      <c r="F270" s="50" t="s">
        <v>49</v>
      </c>
      <c r="G270" s="6"/>
      <c r="H270" s="47"/>
      <c r="I270" s="120"/>
      <c r="J270" s="127"/>
    </row>
    <row r="271" spans="1:11" ht="43.2">
      <c r="A271" s="55"/>
      <c r="B271" s="55"/>
      <c r="C271" s="44"/>
      <c r="D271" s="45"/>
      <c r="E271" s="46"/>
      <c r="F271" s="50" t="s">
        <v>50</v>
      </c>
      <c r="G271" s="6"/>
      <c r="H271" s="47"/>
      <c r="I271" s="120"/>
      <c r="J271" s="127"/>
    </row>
    <row r="272" spans="1:11">
      <c r="A272" s="48"/>
      <c r="B272" s="48"/>
      <c r="C272" s="48"/>
      <c r="D272" s="49"/>
      <c r="E272" s="46"/>
      <c r="F272" s="136" t="s">
        <v>29</v>
      </c>
      <c r="H272" s="58"/>
      <c r="I272" s="1"/>
      <c r="J272" s="127"/>
    </row>
    <row r="273" spans="1:11">
      <c r="A273" s="48"/>
      <c r="B273" s="48"/>
      <c r="C273" s="48"/>
      <c r="D273" s="49"/>
      <c r="E273" s="46"/>
      <c r="F273" s="136"/>
      <c r="G273" s="52" t="s">
        <v>48</v>
      </c>
      <c r="H273" s="79">
        <v>1</v>
      </c>
      <c r="I273" s="117"/>
      <c r="J273" s="298" t="str">
        <f>IF(H273*I273,H273*I273,"")</f>
        <v/>
      </c>
    </row>
    <row r="274" spans="1:11" ht="15" thickBot="1">
      <c r="A274" s="49"/>
      <c r="B274" s="49"/>
      <c r="C274" s="49"/>
      <c r="D274" s="49"/>
      <c r="E274" s="54"/>
      <c r="F274" s="130"/>
      <c r="G274" s="32"/>
      <c r="H274" s="39"/>
      <c r="I274" s="118"/>
      <c r="J274" s="381"/>
    </row>
    <row r="275" spans="1:11" ht="30" thickTop="1" thickBot="1">
      <c r="A275" s="61" t="str">
        <f>A$180</f>
        <v>A.</v>
      </c>
      <c r="B275" s="62">
        <f>B$180</f>
        <v>3</v>
      </c>
      <c r="C275" s="63"/>
      <c r="D275" s="151"/>
      <c r="E275" s="64"/>
      <c r="F275" s="131" t="str">
        <f>F$180</f>
        <v>PODRŠKA ELEKTROTEHNIČKIM RADOVIMA OSTALIH STRUKA, na primjer  GRAĐEVINSKE</v>
      </c>
      <c r="G275" s="65"/>
      <c r="H275" s="66"/>
      <c r="I275" s="122"/>
      <c r="J275" s="382" t="str">
        <f>IF(SUM(J189:J274)=0,"",SUM(J189:J274))</f>
        <v/>
      </c>
    </row>
    <row r="276" spans="1:11" ht="15" thickTop="1">
      <c r="A276" s="68"/>
      <c r="B276" s="68"/>
      <c r="C276" s="68"/>
      <c r="D276" s="69"/>
      <c r="E276" s="73"/>
      <c r="F276" s="132"/>
      <c r="G276" s="6"/>
      <c r="H276" s="39"/>
      <c r="I276" s="123"/>
      <c r="J276" s="383"/>
    </row>
    <row r="277" spans="1:11">
      <c r="A277" s="49" t="s">
        <v>17</v>
      </c>
      <c r="B277" s="49"/>
      <c r="C277" s="49"/>
      <c r="D277" s="49"/>
      <c r="E277" s="4"/>
      <c r="F277" s="50"/>
      <c r="G277" s="6"/>
      <c r="H277" s="39"/>
      <c r="I277" s="123"/>
      <c r="J277" s="120"/>
    </row>
    <row r="278" spans="1:11">
      <c r="A278" s="159" t="str">
        <f>A17</f>
        <v>A.</v>
      </c>
      <c r="B278" s="159">
        <f>B17</f>
        <v>4</v>
      </c>
      <c r="C278" s="71"/>
      <c r="D278" s="72"/>
      <c r="E278" s="71"/>
      <c r="F278" s="133" t="str">
        <f>F17</f>
        <v>TRASE ELEKTROTEHNIČKIH INSTALACIJA</v>
      </c>
      <c r="G278" s="6"/>
      <c r="H278" s="42"/>
      <c r="I278" s="123"/>
      <c r="J278" s="127"/>
    </row>
    <row r="279" spans="1:11">
      <c r="A279" s="238"/>
      <c r="B279" s="238"/>
      <c r="C279" s="238"/>
      <c r="D279" s="251"/>
      <c r="E279" s="272"/>
      <c r="F279" s="273"/>
      <c r="G279" s="217"/>
      <c r="H279" s="253"/>
      <c r="I279" s="286"/>
      <c r="J279" s="286"/>
      <c r="K279" s="155"/>
    </row>
    <row r="280" spans="1:11">
      <c r="A280" s="264" t="s">
        <v>228</v>
      </c>
      <c r="B280" s="264"/>
      <c r="C280" s="264"/>
      <c r="D280" s="264"/>
      <c r="E280" s="264"/>
      <c r="F280" s="265"/>
      <c r="G280" s="264"/>
      <c r="H280" s="264"/>
      <c r="I280" s="285"/>
      <c r="J280" s="285"/>
      <c r="K280" s="264"/>
    </row>
    <row r="281" spans="1:11">
      <c r="A281" s="33"/>
      <c r="B281" s="33"/>
      <c r="C281" s="33"/>
      <c r="D281" s="41"/>
      <c r="E281" s="73"/>
      <c r="F281" s="134"/>
      <c r="G281" s="6"/>
      <c r="H281" s="42"/>
      <c r="I281" s="123"/>
      <c r="J281" s="127"/>
    </row>
    <row r="282" spans="1:11">
      <c r="A282" s="55" t="str">
        <f>A$278</f>
        <v>A.</v>
      </c>
      <c r="B282" s="55">
        <f>B$278</f>
        <v>4</v>
      </c>
      <c r="C282" s="44">
        <v>1</v>
      </c>
      <c r="D282" s="45"/>
      <c r="E282" s="46"/>
      <c r="F282" s="299" t="s">
        <v>151</v>
      </c>
      <c r="H282" s="56"/>
      <c r="I282" s="119"/>
      <c r="J282" s="119"/>
    </row>
    <row r="283" spans="1:11" ht="28.8">
      <c r="A283" s="55"/>
      <c r="B283" s="55"/>
      <c r="C283" s="44"/>
      <c r="D283" s="45"/>
      <c r="E283" s="46"/>
      <c r="F283" s="50" t="s">
        <v>258</v>
      </c>
      <c r="G283" s="6"/>
      <c r="H283" s="47"/>
      <c r="I283" s="120"/>
      <c r="J283" s="127"/>
    </row>
    <row r="284" spans="1:11" ht="43.2">
      <c r="A284" s="55"/>
      <c r="B284" s="55"/>
      <c r="C284" s="44"/>
      <c r="D284" s="45"/>
      <c r="E284" s="46"/>
      <c r="F284" s="50" t="s">
        <v>259</v>
      </c>
      <c r="G284" s="6"/>
      <c r="H284" s="47"/>
      <c r="I284" s="120"/>
      <c r="J284" s="127"/>
    </row>
    <row r="285" spans="1:11" ht="28.8">
      <c r="A285" s="55"/>
      <c r="B285" s="55"/>
      <c r="C285" s="44"/>
      <c r="D285" s="45"/>
      <c r="E285" s="46"/>
      <c r="F285" s="50" t="s">
        <v>260</v>
      </c>
      <c r="G285" s="6"/>
      <c r="H285" s="47"/>
      <c r="I285" s="120"/>
      <c r="J285" s="127"/>
    </row>
    <row r="286" spans="1:11">
      <c r="A286" s="48"/>
      <c r="B286" s="48"/>
      <c r="C286" s="48"/>
      <c r="D286" s="49"/>
      <c r="E286" s="46"/>
      <c r="F286" s="139" t="s">
        <v>51</v>
      </c>
      <c r="G286" s="57"/>
      <c r="H286" s="42"/>
      <c r="I286" s="1"/>
      <c r="J286" s="127"/>
    </row>
    <row r="287" spans="1:11">
      <c r="A287" s="48"/>
      <c r="B287" s="48"/>
      <c r="C287" s="48"/>
      <c r="D287" s="45">
        <v>1</v>
      </c>
      <c r="E287" s="46"/>
      <c r="F287" s="140" t="s">
        <v>52</v>
      </c>
      <c r="G287" s="52" t="s">
        <v>32</v>
      </c>
      <c r="H287" s="53">
        <v>700</v>
      </c>
      <c r="I287" s="117"/>
      <c r="J287" s="298" t="str">
        <f t="shared" ref="J287" si="11">IF(H287*I287,H287*I287,"")</f>
        <v/>
      </c>
    </row>
    <row r="288" spans="1:11">
      <c r="A288" s="48"/>
      <c r="B288" s="48"/>
      <c r="C288" s="48"/>
      <c r="D288" s="45">
        <v>2</v>
      </c>
      <c r="E288" s="46"/>
      <c r="F288" s="140" t="s">
        <v>250</v>
      </c>
      <c r="G288" s="52" t="s">
        <v>32</v>
      </c>
      <c r="H288" s="53">
        <v>30</v>
      </c>
      <c r="I288" s="152"/>
      <c r="J288" s="298" t="str">
        <f t="shared" ref="J288" si="12">IF(H288*I288,H288*I288,"")</f>
        <v/>
      </c>
    </row>
    <row r="289" spans="1:10">
      <c r="A289" s="48"/>
      <c r="B289" s="48"/>
      <c r="C289" s="48"/>
      <c r="D289" s="45">
        <v>3</v>
      </c>
      <c r="E289" s="46"/>
      <c r="F289" s="140" t="s">
        <v>251</v>
      </c>
      <c r="G289" s="52" t="s">
        <v>32</v>
      </c>
      <c r="H289" s="53">
        <v>15</v>
      </c>
      <c r="I289" s="152"/>
      <c r="J289" s="298" t="str">
        <f t="shared" ref="J289" si="13">IF(H289*I289,H289*I289,"")</f>
        <v/>
      </c>
    </row>
    <row r="290" spans="1:10">
      <c r="A290" s="49"/>
      <c r="B290" s="49"/>
      <c r="C290" s="49"/>
      <c r="D290" s="49"/>
      <c r="E290" s="54"/>
      <c r="F290" s="130"/>
      <c r="G290" s="32"/>
      <c r="H290" s="39"/>
      <c r="I290" s="118"/>
      <c r="J290" s="381"/>
    </row>
    <row r="291" spans="1:10" ht="28.8">
      <c r="A291" s="55" t="str">
        <f>A$278</f>
        <v>A.</v>
      </c>
      <c r="B291" s="55">
        <f>B$278</f>
        <v>4</v>
      </c>
      <c r="C291" s="44">
        <v>2</v>
      </c>
      <c r="D291" s="45"/>
      <c r="E291" s="46"/>
      <c r="F291" s="300" t="s">
        <v>601</v>
      </c>
      <c r="H291" s="56"/>
      <c r="I291" s="119"/>
      <c r="J291" s="119"/>
    </row>
    <row r="292" spans="1:10" ht="43.2">
      <c r="A292" s="55"/>
      <c r="B292" s="55"/>
      <c r="C292" s="44"/>
      <c r="D292" s="45"/>
      <c r="E292" s="46"/>
      <c r="F292" s="50" t="s">
        <v>252</v>
      </c>
      <c r="G292" s="6"/>
      <c r="H292" s="47"/>
      <c r="I292" s="120"/>
      <c r="J292" s="127"/>
    </row>
    <row r="293" spans="1:10" ht="43.2">
      <c r="A293" s="55"/>
      <c r="B293" s="55"/>
      <c r="C293" s="44"/>
      <c r="D293" s="45"/>
      <c r="E293" s="46"/>
      <c r="F293" s="50" t="s">
        <v>253</v>
      </c>
      <c r="G293" s="6"/>
      <c r="H293" s="47"/>
      <c r="I293" s="120"/>
      <c r="J293" s="127"/>
    </row>
    <row r="294" spans="1:10" ht="28.8">
      <c r="A294" s="55"/>
      <c r="B294" s="55"/>
      <c r="C294" s="44"/>
      <c r="D294" s="45"/>
      <c r="E294" s="46"/>
      <c r="F294" s="50" t="s">
        <v>260</v>
      </c>
      <c r="G294" s="6"/>
      <c r="H294" s="47"/>
      <c r="I294" s="120"/>
      <c r="J294" s="127"/>
    </row>
    <row r="295" spans="1:10">
      <c r="A295" s="48"/>
      <c r="B295" s="48"/>
      <c r="C295" s="48"/>
      <c r="D295" s="49"/>
      <c r="E295" s="46"/>
      <c r="F295" s="139" t="s">
        <v>51</v>
      </c>
      <c r="G295" s="57"/>
      <c r="H295" s="42"/>
      <c r="I295" s="1"/>
      <c r="J295" s="127"/>
    </row>
    <row r="296" spans="1:10">
      <c r="A296" s="48"/>
      <c r="B296" s="48"/>
      <c r="C296" s="48"/>
      <c r="D296" s="45">
        <v>1</v>
      </c>
      <c r="E296" s="46"/>
      <c r="F296" s="50" t="s">
        <v>53</v>
      </c>
      <c r="G296" s="52" t="s">
        <v>32</v>
      </c>
      <c r="H296" s="53">
        <v>45</v>
      </c>
      <c r="I296" s="117"/>
      <c r="J296" s="298" t="str">
        <f t="shared" ref="J296" si="14">IF(H296*I296,H296*I296,"")</f>
        <v/>
      </c>
    </row>
    <row r="297" spans="1:10">
      <c r="A297" s="49"/>
      <c r="B297" s="49"/>
      <c r="C297" s="49"/>
      <c r="D297" s="49"/>
      <c r="E297" s="54"/>
      <c r="F297" s="130"/>
      <c r="G297" s="32"/>
      <c r="H297" s="7"/>
      <c r="I297" s="118"/>
      <c r="J297" s="381"/>
    </row>
    <row r="298" spans="1:10">
      <c r="A298" s="55" t="str">
        <f>A$278</f>
        <v>A.</v>
      </c>
      <c r="B298" s="55">
        <f>B$278</f>
        <v>4</v>
      </c>
      <c r="C298" s="254">
        <v>3</v>
      </c>
      <c r="D298" s="254"/>
      <c r="E298" s="255"/>
      <c r="F298" s="300" t="s">
        <v>602</v>
      </c>
      <c r="H298" s="34"/>
      <c r="I298" s="119"/>
      <c r="J298" s="119"/>
    </row>
    <row r="299" spans="1:10" ht="28.8">
      <c r="A299" s="268"/>
      <c r="B299" s="268"/>
      <c r="C299" s="254"/>
      <c r="D299" s="254"/>
      <c r="E299" s="255"/>
      <c r="F299" s="259" t="s">
        <v>261</v>
      </c>
      <c r="H299" s="34"/>
      <c r="I299" s="119"/>
      <c r="J299" s="119"/>
    </row>
    <row r="300" spans="1:10" ht="43.2">
      <c r="A300" s="268"/>
      <c r="B300" s="268"/>
      <c r="C300" s="254"/>
      <c r="D300" s="254"/>
      <c r="E300" s="255"/>
      <c r="F300" s="259" t="s">
        <v>257</v>
      </c>
      <c r="G300" s="217"/>
      <c r="H300" s="274"/>
      <c r="I300" s="161"/>
      <c r="J300" s="164"/>
    </row>
    <row r="301" spans="1:10" ht="28.8">
      <c r="A301" s="268"/>
      <c r="B301" s="268"/>
      <c r="C301" s="254"/>
      <c r="D301" s="254"/>
      <c r="E301" s="255"/>
      <c r="F301" s="50" t="s">
        <v>260</v>
      </c>
      <c r="G301" s="217"/>
      <c r="H301" s="274"/>
      <c r="I301" s="161"/>
      <c r="J301" s="164"/>
    </row>
    <row r="302" spans="1:10">
      <c r="A302" s="268"/>
      <c r="B302" s="268"/>
      <c r="C302" s="254"/>
      <c r="D302" s="254"/>
      <c r="E302" s="255"/>
      <c r="F302" s="259" t="s">
        <v>55</v>
      </c>
      <c r="G302" s="217"/>
      <c r="H302" s="274"/>
      <c r="I302" s="161"/>
      <c r="J302" s="164"/>
    </row>
    <row r="303" spans="1:10" ht="28.8">
      <c r="A303" s="268"/>
      <c r="B303" s="268"/>
      <c r="C303" s="254"/>
      <c r="D303" s="254"/>
      <c r="E303" s="255"/>
      <c r="F303" s="259" t="s">
        <v>256</v>
      </c>
      <c r="G303" s="217"/>
      <c r="H303" s="274"/>
      <c r="I303" s="161"/>
      <c r="J303" s="164"/>
    </row>
    <row r="304" spans="1:10">
      <c r="A304" s="268"/>
      <c r="B304" s="268"/>
      <c r="C304" s="254"/>
      <c r="D304" s="254"/>
      <c r="E304" s="255"/>
      <c r="F304" s="259" t="s">
        <v>254</v>
      </c>
      <c r="G304" s="217"/>
      <c r="H304" s="274"/>
      <c r="I304" s="161"/>
      <c r="J304" s="164"/>
    </row>
    <row r="305" spans="1:10">
      <c r="A305" s="257"/>
      <c r="B305" s="257"/>
      <c r="C305" s="257"/>
      <c r="D305" s="254">
        <v>1</v>
      </c>
      <c r="E305" s="255"/>
      <c r="F305" s="259" t="s">
        <v>255</v>
      </c>
      <c r="G305" s="197" t="s">
        <v>18</v>
      </c>
      <c r="H305" s="53">
        <v>1</v>
      </c>
      <c r="I305" s="152"/>
      <c r="J305" s="167" t="str">
        <f>IF(H305*I305=0,"",H305*I305)</f>
        <v/>
      </c>
    </row>
    <row r="306" spans="1:10">
      <c r="A306" s="260"/>
      <c r="B306" s="260"/>
      <c r="C306" s="260"/>
      <c r="D306" s="260"/>
      <c r="E306" s="261"/>
      <c r="F306" s="275"/>
      <c r="G306" s="220"/>
      <c r="H306" s="12"/>
      <c r="I306" s="162"/>
      <c r="J306" s="381"/>
    </row>
    <row r="307" spans="1:10">
      <c r="A307" s="55" t="str">
        <f>A$278</f>
        <v>A.</v>
      </c>
      <c r="B307" s="55">
        <f>B$278</f>
        <v>4</v>
      </c>
      <c r="C307" s="44">
        <v>4</v>
      </c>
      <c r="D307" s="45"/>
      <c r="E307" s="46"/>
      <c r="F307" s="299" t="s">
        <v>603</v>
      </c>
      <c r="G307" s="57"/>
      <c r="H307" s="80"/>
      <c r="I307" s="1"/>
      <c r="J307" s="127"/>
    </row>
    <row r="308" spans="1:10" ht="28.8">
      <c r="A308" s="55"/>
      <c r="B308" s="55"/>
      <c r="C308" s="44"/>
      <c r="D308" s="45"/>
      <c r="E308" s="46"/>
      <c r="F308" s="50" t="s">
        <v>553</v>
      </c>
      <c r="G308" s="57"/>
      <c r="H308" s="80"/>
      <c r="I308" s="1"/>
      <c r="J308" s="127"/>
    </row>
    <row r="309" spans="1:10" ht="28.8">
      <c r="A309" s="5"/>
      <c r="B309" s="5"/>
      <c r="C309" s="5"/>
      <c r="D309" s="81"/>
      <c r="E309" s="5"/>
      <c r="F309" s="50" t="s">
        <v>54</v>
      </c>
      <c r="G309" s="5"/>
      <c r="H309" s="82"/>
      <c r="I309" s="125"/>
      <c r="J309" s="125"/>
    </row>
    <row r="310" spans="1:10" ht="28.8">
      <c r="A310" s="5"/>
      <c r="B310" s="5"/>
      <c r="C310" s="5"/>
      <c r="D310" s="81"/>
      <c r="E310" s="5"/>
      <c r="F310" s="50" t="s">
        <v>260</v>
      </c>
      <c r="G310" s="5"/>
      <c r="H310" s="82"/>
      <c r="I310" s="174"/>
      <c r="J310" s="125"/>
    </row>
    <row r="311" spans="1:10">
      <c r="A311" s="5"/>
      <c r="B311" s="5"/>
      <c r="C311" s="5"/>
      <c r="D311" s="81"/>
      <c r="E311" s="5"/>
      <c r="F311" s="50" t="s">
        <v>55</v>
      </c>
      <c r="G311" s="5"/>
      <c r="H311" s="82"/>
      <c r="I311" s="174"/>
      <c r="J311" s="125"/>
    </row>
    <row r="312" spans="1:10">
      <c r="A312" s="5"/>
      <c r="B312" s="5"/>
      <c r="C312" s="5"/>
      <c r="D312" s="81"/>
      <c r="E312" s="5"/>
      <c r="F312" s="50" t="s">
        <v>56</v>
      </c>
      <c r="G312" s="5"/>
      <c r="H312" s="82"/>
      <c r="I312" s="174"/>
      <c r="J312" s="125"/>
    </row>
    <row r="313" spans="1:10">
      <c r="A313" s="48"/>
      <c r="B313" s="48"/>
      <c r="C313" s="48"/>
      <c r="D313" s="45">
        <v>1</v>
      </c>
      <c r="E313" s="46"/>
      <c r="F313" s="50" t="s">
        <v>472</v>
      </c>
      <c r="G313" s="52" t="s">
        <v>32</v>
      </c>
      <c r="H313" s="53">
        <v>5</v>
      </c>
      <c r="I313" s="152"/>
      <c r="J313" s="298" t="str">
        <f t="shared" ref="J313" si="15">IF(H313*I313,H313*I313,"")</f>
        <v/>
      </c>
    </row>
    <row r="314" spans="1:10" ht="28.8">
      <c r="A314" s="48"/>
      <c r="B314" s="48"/>
      <c r="C314" s="48"/>
      <c r="D314" s="45">
        <v>2</v>
      </c>
      <c r="E314" s="46"/>
      <c r="F314" s="50" t="s">
        <v>554</v>
      </c>
      <c r="G314" s="52" t="s">
        <v>32</v>
      </c>
      <c r="H314" s="53">
        <v>1</v>
      </c>
      <c r="I314" s="152"/>
      <c r="J314" s="298" t="str">
        <f t="shared" ref="J314" si="16">IF(H314*I314,H314*I314,"")</f>
        <v/>
      </c>
    </row>
    <row r="315" spans="1:10">
      <c r="A315" s="49"/>
      <c r="B315" s="49"/>
      <c r="C315" s="49"/>
      <c r="D315" s="49"/>
      <c r="E315" s="54"/>
      <c r="F315" s="130"/>
      <c r="G315" s="32"/>
      <c r="H315" s="7"/>
      <c r="I315" s="173"/>
      <c r="J315" s="381"/>
    </row>
    <row r="316" spans="1:10" ht="28.8">
      <c r="A316" s="55" t="str">
        <f>A$278</f>
        <v>A.</v>
      </c>
      <c r="B316" s="55">
        <f>B$278</f>
        <v>4</v>
      </c>
      <c r="C316" s="44">
        <v>5</v>
      </c>
      <c r="D316" s="45"/>
      <c r="E316" s="46"/>
      <c r="F316" s="299" t="s">
        <v>555</v>
      </c>
      <c r="H316" s="83"/>
      <c r="I316" s="175"/>
      <c r="J316" s="119"/>
    </row>
    <row r="317" spans="1:10" ht="28.8">
      <c r="A317" s="43"/>
      <c r="B317" s="44"/>
      <c r="C317" s="44"/>
      <c r="D317" s="45"/>
      <c r="E317" s="46"/>
      <c r="F317" s="50" t="s">
        <v>57</v>
      </c>
      <c r="G317" s="6"/>
      <c r="H317" s="47"/>
      <c r="I317" s="120"/>
      <c r="J317" s="127"/>
    </row>
    <row r="318" spans="1:10" ht="43.2">
      <c r="A318" s="43"/>
      <c r="B318" s="44"/>
      <c r="C318" s="44"/>
      <c r="D318" s="45"/>
      <c r="E318" s="46"/>
      <c r="F318" s="50" t="s">
        <v>58</v>
      </c>
      <c r="G318" s="6"/>
      <c r="H318" s="47"/>
      <c r="I318" s="120"/>
      <c r="J318" s="127"/>
    </row>
    <row r="319" spans="1:10">
      <c r="A319" s="43"/>
      <c r="B319" s="44"/>
      <c r="C319" s="44"/>
      <c r="D319" s="45"/>
      <c r="E319" s="46"/>
      <c r="F319" s="50" t="s">
        <v>59</v>
      </c>
      <c r="G319" s="6"/>
      <c r="H319" s="47"/>
      <c r="I319" s="120"/>
      <c r="J319" s="127"/>
    </row>
    <row r="320" spans="1:10" ht="28.8">
      <c r="A320" s="43"/>
      <c r="B320" s="44"/>
      <c r="C320" s="44"/>
      <c r="D320" s="45"/>
      <c r="E320" s="46"/>
      <c r="F320" s="50" t="s">
        <v>60</v>
      </c>
      <c r="G320" s="6"/>
      <c r="H320" s="47"/>
      <c r="I320" s="120"/>
      <c r="J320" s="127"/>
    </row>
    <row r="321" spans="1:10" ht="28.8">
      <c r="A321" s="43"/>
      <c r="B321" s="44"/>
      <c r="C321" s="44"/>
      <c r="D321" s="45"/>
      <c r="E321" s="46"/>
      <c r="F321" s="50" t="s">
        <v>61</v>
      </c>
      <c r="G321" s="6"/>
      <c r="H321" s="47"/>
      <c r="I321" s="120"/>
      <c r="J321" s="127"/>
    </row>
    <row r="322" spans="1:10">
      <c r="A322" s="43"/>
      <c r="B322" s="44"/>
      <c r="C322" s="44"/>
      <c r="D322" s="45"/>
      <c r="E322" s="46"/>
      <c r="F322" s="50" t="s">
        <v>262</v>
      </c>
      <c r="G322" s="6"/>
      <c r="H322" s="47"/>
      <c r="I322" s="120"/>
      <c r="J322" s="127"/>
    </row>
    <row r="323" spans="1:10">
      <c r="A323" s="48"/>
      <c r="B323" s="48"/>
      <c r="C323" s="48"/>
      <c r="D323" s="49"/>
      <c r="E323" s="46"/>
      <c r="F323" s="139" t="s">
        <v>51</v>
      </c>
      <c r="G323" s="57"/>
      <c r="H323" s="84"/>
      <c r="I323" s="1"/>
      <c r="J323" s="127"/>
    </row>
    <row r="324" spans="1:10" ht="28.8">
      <c r="A324" s="43"/>
      <c r="B324" s="44"/>
      <c r="C324" s="44"/>
      <c r="D324" s="45">
        <v>1</v>
      </c>
      <c r="E324" s="46"/>
      <c r="F324" s="50" t="s">
        <v>556</v>
      </c>
      <c r="G324" s="52" t="s">
        <v>32</v>
      </c>
      <c r="H324" s="53">
        <v>116</v>
      </c>
      <c r="I324" s="152"/>
      <c r="J324" s="298" t="str">
        <f t="shared" ref="J324" si="17">IF(H324*I324,H324*I324,"")</f>
        <v/>
      </c>
    </row>
    <row r="325" spans="1:10" ht="28.8">
      <c r="A325" s="43"/>
      <c r="B325" s="44"/>
      <c r="C325" s="44"/>
      <c r="D325" s="45">
        <v>2</v>
      </c>
      <c r="E325" s="46"/>
      <c r="F325" s="50" t="s">
        <v>263</v>
      </c>
      <c r="G325" s="52" t="s">
        <v>32</v>
      </c>
      <c r="H325" s="53">
        <v>25</v>
      </c>
      <c r="I325" s="152"/>
      <c r="J325" s="298" t="str">
        <f t="shared" ref="J325" si="18">IF(H325*I325,H325*I325,"")</f>
        <v/>
      </c>
    </row>
    <row r="326" spans="1:10">
      <c r="A326" s="49"/>
      <c r="B326" s="49"/>
      <c r="C326" s="49"/>
      <c r="D326" s="49"/>
      <c r="E326" s="54"/>
      <c r="F326" s="130"/>
      <c r="G326" s="32"/>
      <c r="H326" s="7"/>
      <c r="I326" s="118"/>
      <c r="J326" s="381"/>
    </row>
    <row r="327" spans="1:10">
      <c r="A327" s="55" t="str">
        <f>A$278</f>
        <v>A.</v>
      </c>
      <c r="B327" s="55">
        <f>B$278</f>
        <v>4</v>
      </c>
      <c r="C327" s="44">
        <v>6</v>
      </c>
      <c r="D327" s="45"/>
      <c r="E327" s="46"/>
      <c r="F327" s="299" t="s">
        <v>264</v>
      </c>
      <c r="H327" s="83"/>
      <c r="I327" s="119"/>
      <c r="J327" s="119"/>
    </row>
    <row r="328" spans="1:10" ht="28.8">
      <c r="A328" s="43"/>
      <c r="B328" s="44"/>
      <c r="C328" s="44"/>
      <c r="D328" s="45"/>
      <c r="E328" s="46"/>
      <c r="F328" s="50" t="s">
        <v>57</v>
      </c>
      <c r="G328" s="6"/>
      <c r="H328" s="47"/>
      <c r="I328" s="120"/>
      <c r="J328" s="127"/>
    </row>
    <row r="329" spans="1:10">
      <c r="A329" s="48"/>
      <c r="B329" s="48"/>
      <c r="C329" s="48"/>
      <c r="D329" s="49"/>
      <c r="E329" s="46"/>
      <c r="F329" s="50" t="s">
        <v>62</v>
      </c>
      <c r="G329" s="57"/>
      <c r="H329" s="84"/>
      <c r="I329" s="1"/>
      <c r="J329" s="127"/>
    </row>
    <row r="330" spans="1:10">
      <c r="A330" s="48"/>
      <c r="B330" s="48"/>
      <c r="C330" s="48"/>
      <c r="D330" s="49"/>
      <c r="E330" s="46"/>
      <c r="F330" s="139" t="s">
        <v>51</v>
      </c>
      <c r="G330" s="57"/>
      <c r="H330" s="84"/>
      <c r="I330" s="1"/>
      <c r="J330" s="127"/>
    </row>
    <row r="331" spans="1:10">
      <c r="A331" s="48"/>
      <c r="B331" s="48"/>
      <c r="C331" s="48"/>
      <c r="D331" s="45">
        <v>1</v>
      </c>
      <c r="E331" s="46"/>
      <c r="F331" s="50" t="s">
        <v>63</v>
      </c>
      <c r="G331" s="52" t="s">
        <v>18</v>
      </c>
      <c r="H331" s="53">
        <v>100</v>
      </c>
      <c r="I331" s="117"/>
      <c r="J331" s="298" t="str">
        <f t="shared" ref="J331:J333" si="19">IF(H331*I331,H331*I331,"")</f>
        <v/>
      </c>
    </row>
    <row r="332" spans="1:10">
      <c r="A332" s="48"/>
      <c r="B332" s="48"/>
      <c r="C332" s="48"/>
      <c r="D332" s="45">
        <v>2</v>
      </c>
      <c r="E332" s="46"/>
      <c r="F332" s="50" t="s">
        <v>64</v>
      </c>
      <c r="G332" s="52" t="s">
        <v>18</v>
      </c>
      <c r="H332" s="53">
        <v>200</v>
      </c>
      <c r="I332" s="117"/>
      <c r="J332" s="298" t="str">
        <f t="shared" si="19"/>
        <v/>
      </c>
    </row>
    <row r="333" spans="1:10">
      <c r="A333" s="48"/>
      <c r="B333" s="48"/>
      <c r="C333" s="48"/>
      <c r="D333" s="45">
        <v>3</v>
      </c>
      <c r="E333" s="46"/>
      <c r="F333" s="50" t="s">
        <v>65</v>
      </c>
      <c r="G333" s="59" t="s">
        <v>18</v>
      </c>
      <c r="H333" s="60">
        <v>300</v>
      </c>
      <c r="I333" s="121"/>
      <c r="J333" s="298" t="str">
        <f t="shared" si="19"/>
        <v/>
      </c>
    </row>
    <row r="334" spans="1:10">
      <c r="A334" s="49"/>
      <c r="B334" s="49"/>
      <c r="C334" s="49"/>
      <c r="D334" s="49"/>
      <c r="E334" s="54"/>
      <c r="F334" s="130"/>
      <c r="G334" s="32"/>
      <c r="H334" s="7"/>
      <c r="I334" s="118"/>
      <c r="J334" s="381"/>
    </row>
    <row r="335" spans="1:10">
      <c r="A335" s="55" t="str">
        <f>A$278</f>
        <v>A.</v>
      </c>
      <c r="B335" s="55">
        <f>B$278</f>
        <v>4</v>
      </c>
      <c r="C335" s="44">
        <v>7</v>
      </c>
      <c r="D335" s="45"/>
      <c r="E335" s="46"/>
      <c r="F335" s="299" t="s">
        <v>66</v>
      </c>
      <c r="H335" s="83"/>
      <c r="I335" s="119"/>
      <c r="J335" s="119"/>
    </row>
    <row r="336" spans="1:10" ht="28.8">
      <c r="A336" s="43"/>
      <c r="B336" s="44"/>
      <c r="C336" s="44"/>
      <c r="D336" s="45"/>
      <c r="E336" s="46"/>
      <c r="F336" s="50" t="s">
        <v>67</v>
      </c>
      <c r="G336" s="6"/>
      <c r="H336" s="47"/>
      <c r="I336" s="120"/>
      <c r="J336" s="127"/>
    </row>
    <row r="337" spans="1:11" ht="28.8">
      <c r="A337" s="43"/>
      <c r="B337" s="44"/>
      <c r="C337" s="44"/>
      <c r="D337" s="45"/>
      <c r="E337" s="46"/>
      <c r="F337" s="50" t="s">
        <v>68</v>
      </c>
      <c r="G337" s="6"/>
      <c r="H337" s="47"/>
      <c r="I337" s="120"/>
      <c r="J337" s="127"/>
    </row>
    <row r="338" spans="1:11">
      <c r="A338" s="48"/>
      <c r="B338" s="48"/>
      <c r="C338" s="48"/>
      <c r="D338" s="49"/>
      <c r="E338" s="46"/>
      <c r="F338" s="139" t="s">
        <v>51</v>
      </c>
      <c r="G338" s="57"/>
      <c r="H338" s="84"/>
      <c r="I338" s="1"/>
      <c r="J338" s="127"/>
    </row>
    <row r="339" spans="1:11">
      <c r="A339" s="48"/>
      <c r="B339" s="48"/>
      <c r="C339" s="48"/>
      <c r="D339" s="45">
        <v>1</v>
      </c>
      <c r="E339" s="46"/>
      <c r="F339" s="50" t="s">
        <v>69</v>
      </c>
      <c r="G339" s="52" t="s">
        <v>18</v>
      </c>
      <c r="H339" s="53">
        <v>40</v>
      </c>
      <c r="I339" s="117"/>
      <c r="J339" s="298" t="str">
        <f t="shared" ref="J339:J341" si="20">IF(H339*I339,H339*I339,"")</f>
        <v/>
      </c>
    </row>
    <row r="340" spans="1:11">
      <c r="A340" s="48"/>
      <c r="B340" s="48"/>
      <c r="C340" s="48"/>
      <c r="D340" s="45">
        <v>2</v>
      </c>
      <c r="E340" s="46"/>
      <c r="F340" s="50" t="s">
        <v>598</v>
      </c>
      <c r="G340" s="52" t="s">
        <v>18</v>
      </c>
      <c r="H340" s="53">
        <v>3</v>
      </c>
      <c r="I340" s="117"/>
      <c r="J340" s="298" t="str">
        <f t="shared" si="20"/>
        <v/>
      </c>
    </row>
    <row r="341" spans="1:11">
      <c r="A341" s="48"/>
      <c r="B341" s="48"/>
      <c r="C341" s="48"/>
      <c r="D341" s="45">
        <v>3</v>
      </c>
      <c r="E341" s="46"/>
      <c r="F341" s="50" t="s">
        <v>599</v>
      </c>
      <c r="G341" s="52" t="s">
        <v>18</v>
      </c>
      <c r="H341" s="53">
        <v>2</v>
      </c>
      <c r="I341" s="117"/>
      <c r="J341" s="298" t="str">
        <f t="shared" si="20"/>
        <v/>
      </c>
    </row>
    <row r="342" spans="1:11" ht="15" thickBot="1">
      <c r="A342" s="49"/>
      <c r="B342" s="49"/>
      <c r="C342" s="49"/>
      <c r="D342" s="49"/>
      <c r="E342" s="54"/>
      <c r="F342" s="130"/>
      <c r="G342" s="32"/>
      <c r="H342" s="7"/>
      <c r="I342" s="118"/>
      <c r="J342" s="381"/>
    </row>
    <row r="343" spans="1:11" ht="15.6" thickTop="1" thickBot="1">
      <c r="A343" s="61" t="str">
        <f>A$278</f>
        <v>A.</v>
      </c>
      <c r="B343" s="62">
        <f>B$278</f>
        <v>4</v>
      </c>
      <c r="C343" s="63"/>
      <c r="D343" s="151"/>
      <c r="E343" s="64"/>
      <c r="F343" s="131" t="str">
        <f>F$278</f>
        <v>TRASE ELEKTROTEHNIČKIH INSTALACIJA</v>
      </c>
      <c r="G343" s="65"/>
      <c r="H343" s="85"/>
      <c r="I343" s="122"/>
      <c r="J343" s="382" t="str">
        <f>IF(SUM(J283:J342)=0,"",SUM(J283:J342))</f>
        <v/>
      </c>
    </row>
    <row r="344" spans="1:11" ht="15" thickTop="1">
      <c r="A344" s="68"/>
      <c r="B344" s="68"/>
      <c r="C344" s="68"/>
      <c r="D344" s="69"/>
      <c r="E344" s="73"/>
      <c r="F344" s="132"/>
      <c r="G344" s="6"/>
      <c r="H344" s="86"/>
      <c r="I344" s="123"/>
      <c r="J344" s="383"/>
    </row>
    <row r="345" spans="1:11">
      <c r="A345" s="49" t="s">
        <v>17</v>
      </c>
      <c r="B345" s="49"/>
      <c r="C345" s="49"/>
      <c r="D345" s="49"/>
      <c r="E345" s="4"/>
      <c r="F345" s="50"/>
      <c r="G345" s="6"/>
      <c r="H345" s="86"/>
      <c r="I345" s="123"/>
      <c r="J345" s="120"/>
    </row>
    <row r="346" spans="1:11">
      <c r="A346" s="159" t="str">
        <f>A18</f>
        <v>A.</v>
      </c>
      <c r="B346" s="159">
        <f>B18</f>
        <v>5</v>
      </c>
      <c r="C346" s="71"/>
      <c r="D346" s="72"/>
      <c r="E346" s="71"/>
      <c r="F346" s="159" t="str">
        <f>F18</f>
        <v>ELEKTROTEHNIČKE INSTALACIJE I RADOVI</v>
      </c>
      <c r="G346" s="6"/>
      <c r="H346" s="84"/>
      <c r="I346" s="123"/>
      <c r="J346" s="127"/>
    </row>
    <row r="347" spans="1:11">
      <c r="A347" s="33"/>
      <c r="B347" s="33"/>
      <c r="C347" s="33"/>
      <c r="D347" s="41"/>
      <c r="E347" s="73"/>
      <c r="F347" s="134"/>
      <c r="G347" s="6"/>
      <c r="H347" s="84"/>
      <c r="I347" s="123"/>
      <c r="J347" s="127"/>
    </row>
    <row r="348" spans="1:11">
      <c r="A348" s="264" t="s">
        <v>228</v>
      </c>
      <c r="B348" s="264"/>
      <c r="C348" s="264"/>
      <c r="D348" s="264"/>
      <c r="E348" s="264"/>
      <c r="F348" s="265"/>
      <c r="G348" s="264"/>
      <c r="H348" s="264"/>
      <c r="I348" s="285"/>
      <c r="J348" s="285"/>
      <c r="K348" s="264"/>
    </row>
    <row r="349" spans="1:11">
      <c r="A349" s="238"/>
      <c r="B349" s="238"/>
      <c r="C349" s="238"/>
      <c r="D349" s="251"/>
      <c r="E349" s="272"/>
      <c r="F349" s="273"/>
      <c r="G349" s="217"/>
      <c r="H349" s="253"/>
      <c r="I349" s="286"/>
      <c r="J349" s="286"/>
      <c r="K349" s="155"/>
    </row>
    <row r="350" spans="1:11">
      <c r="A350" s="55" t="str">
        <f>A$346</f>
        <v>A.</v>
      </c>
      <c r="B350" s="55">
        <f>B$346</f>
        <v>5</v>
      </c>
      <c r="C350" s="44">
        <v>1</v>
      </c>
      <c r="D350" s="45"/>
      <c r="E350" s="46"/>
      <c r="F350" s="299" t="s">
        <v>70</v>
      </c>
      <c r="H350" s="83"/>
      <c r="I350" s="119"/>
      <c r="J350" s="119"/>
    </row>
    <row r="351" spans="1:11" ht="28.8">
      <c r="A351" s="48"/>
      <c r="B351" s="48"/>
      <c r="C351" s="48"/>
      <c r="D351" s="49"/>
      <c r="E351" s="46"/>
      <c r="F351" s="50" t="s">
        <v>71</v>
      </c>
      <c r="G351" s="6"/>
      <c r="H351" s="51"/>
      <c r="I351" s="120"/>
      <c r="J351" s="127"/>
    </row>
    <row r="352" spans="1:11">
      <c r="A352" s="48"/>
      <c r="B352" s="48"/>
      <c r="C352" s="48"/>
      <c r="D352" s="49"/>
      <c r="E352" s="46"/>
      <c r="F352" s="50" t="s">
        <v>72</v>
      </c>
      <c r="G352" s="6"/>
      <c r="H352" s="51"/>
      <c r="I352" s="120"/>
      <c r="J352" s="127"/>
    </row>
    <row r="353" spans="1:10" ht="43.2">
      <c r="A353" s="48"/>
      <c r="B353" s="48"/>
      <c r="C353" s="48"/>
      <c r="D353" s="49"/>
      <c r="E353" s="46"/>
      <c r="F353" s="50" t="s">
        <v>282</v>
      </c>
      <c r="G353" s="6"/>
      <c r="H353" s="51"/>
      <c r="I353" s="120"/>
      <c r="J353" s="127"/>
    </row>
    <row r="354" spans="1:10" ht="28.8">
      <c r="A354" s="48"/>
      <c r="B354" s="48"/>
      <c r="C354" s="48"/>
      <c r="D354" s="49"/>
      <c r="E354" s="46"/>
      <c r="F354" s="50" t="s">
        <v>73</v>
      </c>
      <c r="G354" s="6"/>
      <c r="H354" s="51"/>
      <c r="I354" s="120"/>
      <c r="J354" s="127"/>
    </row>
    <row r="355" spans="1:10" ht="28.8">
      <c r="A355" s="48"/>
      <c r="B355" s="48"/>
      <c r="C355" s="48"/>
      <c r="D355" s="49"/>
      <c r="E355" s="46"/>
      <c r="F355" s="50" t="s">
        <v>74</v>
      </c>
      <c r="G355" s="6"/>
      <c r="H355" s="51"/>
      <c r="I355" s="120"/>
      <c r="J355" s="127"/>
    </row>
    <row r="356" spans="1:10" ht="28.8">
      <c r="A356" s="48"/>
      <c r="B356" s="48"/>
      <c r="C356" s="48"/>
      <c r="D356" s="49"/>
      <c r="E356" s="46"/>
      <c r="F356" s="50" t="s">
        <v>75</v>
      </c>
      <c r="G356" s="6"/>
      <c r="H356" s="51"/>
      <c r="I356" s="120"/>
      <c r="J356" s="127"/>
    </row>
    <row r="357" spans="1:10" ht="43.2">
      <c r="A357" s="48"/>
      <c r="B357" s="48"/>
      <c r="C357" s="48"/>
      <c r="D357" s="49"/>
      <c r="E357" s="46"/>
      <c r="F357" s="50" t="s">
        <v>76</v>
      </c>
      <c r="G357" s="6"/>
      <c r="H357" s="51"/>
      <c r="I357" s="120"/>
      <c r="J357" s="127"/>
    </row>
    <row r="358" spans="1:10" ht="28.8">
      <c r="A358" s="48"/>
      <c r="B358" s="48"/>
      <c r="C358" s="48"/>
      <c r="D358" s="49"/>
      <c r="E358" s="46"/>
      <c r="F358" s="50" t="s">
        <v>77</v>
      </c>
      <c r="G358" s="6"/>
      <c r="H358" s="51"/>
      <c r="I358" s="120"/>
      <c r="J358" s="127"/>
    </row>
    <row r="359" spans="1:10" ht="72">
      <c r="A359" s="48"/>
      <c r="B359" s="48"/>
      <c r="C359" s="48"/>
      <c r="D359" s="49"/>
      <c r="E359" s="46"/>
      <c r="F359" s="50" t="s">
        <v>78</v>
      </c>
      <c r="G359" s="6"/>
      <c r="H359" s="186"/>
      <c r="I359" s="120"/>
      <c r="J359" s="127"/>
    </row>
    <row r="360" spans="1:10" ht="43.2">
      <c r="A360" s="48"/>
      <c r="B360" s="48"/>
      <c r="C360" s="48"/>
      <c r="D360" s="49"/>
      <c r="E360" s="46"/>
      <c r="F360" s="50" t="s">
        <v>79</v>
      </c>
      <c r="G360" s="6"/>
      <c r="H360" s="186"/>
      <c r="I360" s="176"/>
      <c r="J360" s="127"/>
    </row>
    <row r="361" spans="1:10">
      <c r="A361" s="48"/>
      <c r="B361" s="48"/>
      <c r="C361" s="48"/>
      <c r="D361" s="49"/>
      <c r="E361" s="46"/>
      <c r="F361" s="141" t="s">
        <v>51</v>
      </c>
      <c r="G361" s="57"/>
      <c r="H361" s="187"/>
      <c r="I361" s="154"/>
      <c r="J361" s="127"/>
    </row>
    <row r="362" spans="1:10">
      <c r="A362" s="257"/>
      <c r="B362" s="257"/>
      <c r="C362" s="257"/>
      <c r="D362" s="257"/>
      <c r="E362" s="255"/>
      <c r="F362" s="139" t="s">
        <v>265</v>
      </c>
      <c r="G362" s="75"/>
      <c r="H362" s="188"/>
      <c r="I362" s="177"/>
      <c r="J362" s="127"/>
    </row>
    <row r="363" spans="1:10">
      <c r="A363" s="257"/>
      <c r="B363" s="257"/>
      <c r="C363" s="257"/>
      <c r="D363" s="290">
        <v>1</v>
      </c>
      <c r="E363" s="255"/>
      <c r="F363" s="266" t="s">
        <v>557</v>
      </c>
      <c r="G363" s="52" t="s">
        <v>32</v>
      </c>
      <c r="H363" s="172">
        <v>35</v>
      </c>
      <c r="I363" s="152"/>
      <c r="J363" s="298" t="str">
        <f t="shared" ref="J363" si="21">IF(H363*I363,H363*I363,"")</f>
        <v/>
      </c>
    </row>
    <row r="364" spans="1:10">
      <c r="A364" s="257"/>
      <c r="B364" s="257"/>
      <c r="C364" s="257"/>
      <c r="D364" s="290">
        <v>2</v>
      </c>
      <c r="E364" s="255"/>
      <c r="F364" s="266" t="s">
        <v>580</v>
      </c>
      <c r="G364" s="52" t="s">
        <v>32</v>
      </c>
      <c r="H364" s="172">
        <v>35</v>
      </c>
      <c r="I364" s="152"/>
      <c r="J364" s="298" t="str">
        <f t="shared" ref="J364" si="22">IF(H364*I364,H364*I364,"")</f>
        <v/>
      </c>
    </row>
    <row r="365" spans="1:10">
      <c r="A365" s="257"/>
      <c r="B365" s="257"/>
      <c r="C365" s="257"/>
      <c r="D365" s="290">
        <v>3</v>
      </c>
      <c r="E365" s="255"/>
      <c r="F365" s="266" t="s">
        <v>473</v>
      </c>
      <c r="G365" s="52" t="s">
        <v>32</v>
      </c>
      <c r="H365" s="172">
        <v>59</v>
      </c>
      <c r="I365" s="152"/>
      <c r="J365" s="298" t="str">
        <f t="shared" ref="J365:J366" si="23">IF(H365*I365,H365*I365,"")</f>
        <v/>
      </c>
    </row>
    <row r="366" spans="1:10">
      <c r="A366" s="257"/>
      <c r="B366" s="257"/>
      <c r="C366" s="257"/>
      <c r="D366" s="290">
        <v>4</v>
      </c>
      <c r="E366" s="255"/>
      <c r="F366" s="266" t="s">
        <v>266</v>
      </c>
      <c r="G366" s="52" t="s">
        <v>32</v>
      </c>
      <c r="H366" s="172">
        <v>5</v>
      </c>
      <c r="I366" s="152"/>
      <c r="J366" s="298" t="str">
        <f t="shared" si="23"/>
        <v/>
      </c>
    </row>
    <row r="367" spans="1:10" ht="57.6">
      <c r="A367" s="43"/>
      <c r="B367" s="44"/>
      <c r="C367" s="44"/>
      <c r="D367" s="290"/>
      <c r="E367" s="46"/>
      <c r="F367" s="139" t="s">
        <v>80</v>
      </c>
      <c r="G367" s="87"/>
      <c r="H367" s="189"/>
      <c r="I367" s="161"/>
      <c r="J367" s="384"/>
    </row>
    <row r="368" spans="1:10" ht="16.2">
      <c r="A368" s="48"/>
      <c r="B368" s="48"/>
      <c r="C368" s="48"/>
      <c r="D368" s="290">
        <v>5</v>
      </c>
      <c r="E368" s="46"/>
      <c r="F368" s="50" t="s">
        <v>152</v>
      </c>
      <c r="G368" s="52" t="s">
        <v>32</v>
      </c>
      <c r="H368" s="172">
        <f>(5+(2*3)+(2*4))*4+((7+28+17+10+7+2+1)*9)+30</f>
        <v>754</v>
      </c>
      <c r="I368" s="152"/>
      <c r="J368" s="298" t="str">
        <f t="shared" ref="J368:J369" si="24">IF(H368*I368,H368*I368,"")</f>
        <v/>
      </c>
    </row>
    <row r="369" spans="1:10" ht="16.2">
      <c r="A369" s="48"/>
      <c r="B369" s="48"/>
      <c r="C369" s="48"/>
      <c r="D369" s="290">
        <v>6</v>
      </c>
      <c r="E369" s="46"/>
      <c r="F369" s="50" t="s">
        <v>153</v>
      </c>
      <c r="G369" s="59" t="s">
        <v>32</v>
      </c>
      <c r="H369" s="92">
        <f>(6+7)*25+(3+22+2+4+3+7+3)*18</f>
        <v>1117</v>
      </c>
      <c r="I369" s="153"/>
      <c r="J369" s="298" t="str">
        <f t="shared" si="24"/>
        <v/>
      </c>
    </row>
    <row r="370" spans="1:10" ht="16.2">
      <c r="A370" s="48"/>
      <c r="B370" s="48"/>
      <c r="C370" s="48"/>
      <c r="D370" s="290">
        <v>7</v>
      </c>
      <c r="E370" s="46"/>
      <c r="F370" s="50" t="s">
        <v>267</v>
      </c>
      <c r="G370" s="52" t="s">
        <v>32</v>
      </c>
      <c r="H370" s="172">
        <f>6*20</f>
        <v>120</v>
      </c>
      <c r="I370" s="152"/>
      <c r="J370" s="298" t="str">
        <f t="shared" ref="J370:J372" si="25">IF(H370*I370,H370*I370,"")</f>
        <v/>
      </c>
    </row>
    <row r="371" spans="1:10" ht="16.2">
      <c r="A371" s="48"/>
      <c r="B371" s="48"/>
      <c r="C371" s="48"/>
      <c r="D371" s="290">
        <v>8</v>
      </c>
      <c r="E371" s="46"/>
      <c r="F371" s="50" t="s">
        <v>268</v>
      </c>
      <c r="G371" s="59" t="s">
        <v>32</v>
      </c>
      <c r="H371" s="92">
        <v>50</v>
      </c>
      <c r="I371" s="153"/>
      <c r="J371" s="298" t="str">
        <f t="shared" ref="J371" si="26">IF(H371*I371,H371*I371,"")</f>
        <v/>
      </c>
    </row>
    <row r="372" spans="1:10" ht="16.2">
      <c r="A372" s="48"/>
      <c r="B372" s="48"/>
      <c r="C372" s="48"/>
      <c r="D372" s="290">
        <v>9</v>
      </c>
      <c r="E372" s="46"/>
      <c r="F372" s="50" t="s">
        <v>269</v>
      </c>
      <c r="G372" s="59" t="s">
        <v>32</v>
      </c>
      <c r="H372" s="92">
        <v>10</v>
      </c>
      <c r="I372" s="153"/>
      <c r="J372" s="298" t="str">
        <f t="shared" si="25"/>
        <v/>
      </c>
    </row>
    <row r="373" spans="1:10" ht="28.8">
      <c r="A373" s="257"/>
      <c r="B373" s="257"/>
      <c r="C373" s="257"/>
      <c r="D373" s="257"/>
      <c r="E373" s="255"/>
      <c r="F373" s="139" t="s">
        <v>270</v>
      </c>
      <c r="G373" s="156"/>
      <c r="H373" s="276"/>
      <c r="I373" s="163"/>
      <c r="J373" s="164"/>
    </row>
    <row r="374" spans="1:10" ht="15">
      <c r="A374" s="257"/>
      <c r="B374" s="257"/>
      <c r="C374" s="257"/>
      <c r="D374" s="290">
        <v>10</v>
      </c>
      <c r="E374" s="255"/>
      <c r="F374" s="50" t="s">
        <v>271</v>
      </c>
      <c r="G374" s="52" t="s">
        <v>32</v>
      </c>
      <c r="H374" s="172">
        <v>50</v>
      </c>
      <c r="I374" s="152"/>
      <c r="J374" s="298" t="str">
        <f>IF(H374*I374=0,"",H374*I374)</f>
        <v/>
      </c>
    </row>
    <row r="375" spans="1:10">
      <c r="A375" s="49"/>
      <c r="B375" s="49"/>
      <c r="C375" s="49"/>
      <c r="D375" s="49"/>
      <c r="E375" s="54"/>
      <c r="F375" s="130"/>
      <c r="G375" s="32"/>
      <c r="H375" s="190"/>
      <c r="I375" s="173"/>
      <c r="J375" s="381"/>
    </row>
    <row r="376" spans="1:10" ht="28.8">
      <c r="A376" s="55" t="str">
        <f>A$346</f>
        <v>A.</v>
      </c>
      <c r="B376" s="55">
        <f>B$346</f>
        <v>5</v>
      </c>
      <c r="C376" s="44">
        <v>2</v>
      </c>
      <c r="D376" s="45"/>
      <c r="E376" s="46"/>
      <c r="F376" s="299" t="s">
        <v>466</v>
      </c>
      <c r="G376" s="6"/>
      <c r="H376" s="47"/>
      <c r="I376" s="120"/>
      <c r="J376" s="127" t="s">
        <v>17</v>
      </c>
    </row>
    <row r="377" spans="1:10" ht="28.8">
      <c r="A377" s="55"/>
      <c r="B377" s="55"/>
      <c r="C377" s="44"/>
      <c r="D377" s="45"/>
      <c r="E377" s="46"/>
      <c r="F377" s="50" t="s">
        <v>81</v>
      </c>
      <c r="G377" s="6"/>
      <c r="H377" s="47"/>
      <c r="I377" s="176"/>
      <c r="J377" s="127" t="s">
        <v>17</v>
      </c>
    </row>
    <row r="378" spans="1:10" ht="28.8">
      <c r="A378" s="55"/>
      <c r="B378" s="55"/>
      <c r="C378" s="44"/>
      <c r="D378" s="45"/>
      <c r="E378" s="46"/>
      <c r="F378" s="50" t="s">
        <v>467</v>
      </c>
      <c r="G378" s="6"/>
      <c r="H378" s="203"/>
      <c r="I378" s="178"/>
      <c r="J378" s="127" t="s">
        <v>17</v>
      </c>
    </row>
    <row r="379" spans="1:10" ht="57.6">
      <c r="A379" s="55"/>
      <c r="B379" s="55"/>
      <c r="C379" s="44"/>
      <c r="D379" s="45"/>
      <c r="E379" s="46"/>
      <c r="F379" s="50" t="s">
        <v>468</v>
      </c>
      <c r="G379" s="6"/>
      <c r="H379" s="203"/>
      <c r="I379" s="178"/>
      <c r="J379" s="127" t="s">
        <v>17</v>
      </c>
    </row>
    <row r="380" spans="1:10">
      <c r="A380" s="55"/>
      <c r="B380" s="55"/>
      <c r="C380" s="44"/>
      <c r="D380" s="45"/>
      <c r="E380" s="46"/>
      <c r="F380" s="50"/>
      <c r="G380" s="52" t="s">
        <v>18</v>
      </c>
      <c r="H380" s="204">
        <v>6</v>
      </c>
      <c r="I380" s="167"/>
      <c r="J380" s="298" t="str">
        <f t="shared" ref="J380" si="27">IF(H380*I380,H380*I380,"")</f>
        <v/>
      </c>
    </row>
    <row r="381" spans="1:10">
      <c r="A381" s="55" t="str">
        <f>A$346</f>
        <v>A.</v>
      </c>
      <c r="B381" s="55">
        <f>B$346</f>
        <v>5</v>
      </c>
      <c r="C381" s="44">
        <v>3</v>
      </c>
      <c r="D381" s="45"/>
      <c r="E381" s="46"/>
      <c r="F381" s="299" t="s">
        <v>612</v>
      </c>
      <c r="G381" s="6"/>
      <c r="H381" s="185"/>
      <c r="I381" s="176"/>
      <c r="J381" s="127" t="s">
        <v>17</v>
      </c>
    </row>
    <row r="382" spans="1:10" ht="28.8">
      <c r="A382" s="55"/>
      <c r="B382" s="55"/>
      <c r="C382" s="44"/>
      <c r="D382" s="45"/>
      <c r="E382" s="46"/>
      <c r="F382" s="50" t="s">
        <v>81</v>
      </c>
      <c r="G382" s="6"/>
      <c r="H382" s="185"/>
      <c r="I382" s="176"/>
      <c r="J382" s="127" t="s">
        <v>17</v>
      </c>
    </row>
    <row r="383" spans="1:10">
      <c r="A383" s="55"/>
      <c r="B383" s="55"/>
      <c r="C383" s="44"/>
      <c r="D383" s="45"/>
      <c r="E383" s="46"/>
      <c r="F383" s="50" t="s">
        <v>83</v>
      </c>
      <c r="G383" s="6"/>
      <c r="H383" s="185"/>
      <c r="I383" s="176"/>
      <c r="J383" s="127" t="s">
        <v>17</v>
      </c>
    </row>
    <row r="384" spans="1:10">
      <c r="A384" s="55"/>
      <c r="B384" s="55"/>
      <c r="C384" s="44"/>
      <c r="D384" s="45"/>
      <c r="E384" s="46"/>
      <c r="F384" s="50" t="s">
        <v>84</v>
      </c>
      <c r="G384" s="6"/>
      <c r="H384" s="185"/>
      <c r="I384" s="176"/>
      <c r="J384" s="127" t="s">
        <v>17</v>
      </c>
    </row>
    <row r="385" spans="1:10" ht="28.8">
      <c r="A385" s="55"/>
      <c r="B385" s="55"/>
      <c r="C385" s="44"/>
      <c r="D385" s="45"/>
      <c r="E385" s="46"/>
      <c r="F385" s="50" t="s">
        <v>85</v>
      </c>
      <c r="G385" s="6"/>
      <c r="H385" s="203"/>
      <c r="I385" s="178"/>
      <c r="J385" s="127" t="s">
        <v>17</v>
      </c>
    </row>
    <row r="386" spans="1:10">
      <c r="A386" s="55"/>
      <c r="B386" s="55"/>
      <c r="C386" s="44"/>
      <c r="D386" s="45"/>
      <c r="E386" s="46"/>
      <c r="F386" s="50" t="s">
        <v>82</v>
      </c>
      <c r="G386" s="52" t="s">
        <v>18</v>
      </c>
      <c r="H386" s="204">
        <v>7</v>
      </c>
      <c r="I386" s="167"/>
      <c r="J386" s="298" t="str">
        <f t="shared" ref="J386" si="28">IF(H386*I386,H386*I386,"")</f>
        <v/>
      </c>
    </row>
    <row r="387" spans="1:10">
      <c r="A387" s="48"/>
      <c r="B387" s="48"/>
      <c r="C387" s="48"/>
      <c r="D387" s="49"/>
      <c r="E387" s="46"/>
      <c r="F387" s="50"/>
      <c r="G387" s="6"/>
      <c r="H387" s="205"/>
      <c r="I387" s="176"/>
      <c r="J387" s="127"/>
    </row>
    <row r="388" spans="1:10">
      <c r="A388" s="55" t="str">
        <f>A$346</f>
        <v>A.</v>
      </c>
      <c r="B388" s="55">
        <f>B$346</f>
        <v>5</v>
      </c>
      <c r="C388" s="44">
        <v>4</v>
      </c>
      <c r="D388" s="45"/>
      <c r="E388" s="46"/>
      <c r="F388" s="299" t="s">
        <v>86</v>
      </c>
      <c r="H388" s="206"/>
      <c r="I388" s="175"/>
      <c r="J388" s="119"/>
    </row>
    <row r="389" spans="1:10" ht="43.2">
      <c r="A389" s="48"/>
      <c r="B389" s="48"/>
      <c r="C389" s="48"/>
      <c r="D389" s="49"/>
      <c r="E389" s="46"/>
      <c r="F389" s="50" t="s">
        <v>282</v>
      </c>
      <c r="G389" s="6"/>
      <c r="H389" s="186"/>
      <c r="I389" s="176"/>
      <c r="J389" s="127"/>
    </row>
    <row r="390" spans="1:10" ht="28.8">
      <c r="A390" s="55"/>
      <c r="B390" s="55"/>
      <c r="C390" s="44"/>
      <c r="D390" s="45"/>
      <c r="E390" s="46"/>
      <c r="F390" s="50" t="s">
        <v>71</v>
      </c>
      <c r="G390" s="6"/>
      <c r="H390" s="47"/>
      <c r="I390" s="176"/>
      <c r="J390" s="127"/>
    </row>
    <row r="391" spans="1:10">
      <c r="A391" s="55"/>
      <c r="B391" s="55"/>
      <c r="C391" s="44"/>
      <c r="D391" s="45"/>
      <c r="E391" s="46"/>
      <c r="F391" s="50" t="s">
        <v>72</v>
      </c>
      <c r="G391" s="6"/>
      <c r="H391" s="47"/>
      <c r="I391" s="120"/>
      <c r="J391" s="127"/>
    </row>
    <row r="392" spans="1:10" ht="43.2">
      <c r="A392" s="55"/>
      <c r="B392" s="55"/>
      <c r="C392" s="44"/>
      <c r="D392" s="45"/>
      <c r="E392" s="46"/>
      <c r="F392" s="50" t="s">
        <v>87</v>
      </c>
      <c r="G392" s="6"/>
      <c r="H392" s="47"/>
      <c r="I392" s="120"/>
      <c r="J392" s="127"/>
    </row>
    <row r="393" spans="1:10">
      <c r="A393" s="55"/>
      <c r="B393" s="55"/>
      <c r="C393" s="44"/>
      <c r="D393" s="45"/>
      <c r="E393" s="46"/>
      <c r="F393" s="50" t="s">
        <v>88</v>
      </c>
      <c r="G393" s="6"/>
      <c r="H393" s="47"/>
      <c r="I393" s="120"/>
      <c r="J393" s="127"/>
    </row>
    <row r="394" spans="1:10">
      <c r="A394" s="55"/>
      <c r="B394" s="55"/>
      <c r="C394" s="44"/>
      <c r="D394" s="45"/>
      <c r="E394" s="46"/>
      <c r="F394" s="50" t="s">
        <v>89</v>
      </c>
      <c r="G394" s="6"/>
      <c r="H394" s="47"/>
      <c r="I394" s="120"/>
      <c r="J394" s="127"/>
    </row>
    <row r="395" spans="1:10" ht="28.8">
      <c r="A395" s="55"/>
      <c r="B395" s="55"/>
      <c r="C395" s="44"/>
      <c r="D395" s="45"/>
      <c r="E395" s="46"/>
      <c r="F395" s="50" t="s">
        <v>90</v>
      </c>
      <c r="G395" s="6"/>
      <c r="H395" s="47"/>
      <c r="I395" s="120"/>
      <c r="J395" s="127"/>
    </row>
    <row r="396" spans="1:10" ht="43.2">
      <c r="A396" s="55"/>
      <c r="B396" s="55"/>
      <c r="C396" s="44"/>
      <c r="D396" s="45"/>
      <c r="E396" s="46"/>
      <c r="F396" s="50" t="s">
        <v>91</v>
      </c>
      <c r="G396" s="6"/>
      <c r="H396" s="47"/>
      <c r="I396" s="120"/>
      <c r="J396" s="127"/>
    </row>
    <row r="397" spans="1:10" ht="43.2">
      <c r="A397" s="55"/>
      <c r="B397" s="55"/>
      <c r="C397" s="44"/>
      <c r="D397" s="45"/>
      <c r="E397" s="46"/>
      <c r="F397" s="50" t="s">
        <v>92</v>
      </c>
      <c r="G397" s="6"/>
      <c r="H397" s="47"/>
      <c r="I397" s="120"/>
      <c r="J397" s="127"/>
    </row>
    <row r="398" spans="1:10">
      <c r="A398" s="48"/>
      <c r="B398" s="48"/>
      <c r="C398" s="48"/>
      <c r="D398" s="49"/>
      <c r="E398" s="46"/>
      <c r="F398" s="141" t="s">
        <v>51</v>
      </c>
      <c r="G398" s="57"/>
      <c r="H398" s="84"/>
      <c r="I398" s="1"/>
      <c r="J398" s="127"/>
    </row>
    <row r="399" spans="1:10">
      <c r="A399" s="48"/>
      <c r="B399" s="48"/>
      <c r="C399" s="48"/>
      <c r="D399" s="45"/>
      <c r="E399" s="46"/>
      <c r="F399" s="142" t="s">
        <v>272</v>
      </c>
      <c r="G399" s="57"/>
      <c r="H399" s="84"/>
      <c r="I399" s="154"/>
      <c r="J399" s="127"/>
    </row>
    <row r="400" spans="1:10">
      <c r="A400" s="48"/>
      <c r="B400" s="48"/>
      <c r="C400" s="48"/>
      <c r="D400" s="45"/>
      <c r="E400" s="46"/>
      <c r="F400" s="139" t="s">
        <v>273</v>
      </c>
      <c r="G400" s="57"/>
      <c r="H400" s="84"/>
      <c r="I400" s="154"/>
      <c r="J400" s="127"/>
    </row>
    <row r="401" spans="1:10" ht="15">
      <c r="A401" s="48"/>
      <c r="B401" s="48"/>
      <c r="C401" s="48"/>
      <c r="D401" s="45">
        <v>1</v>
      </c>
      <c r="E401" s="46"/>
      <c r="F401" s="50" t="s">
        <v>274</v>
      </c>
      <c r="G401" s="52" t="s">
        <v>32</v>
      </c>
      <c r="H401" s="53">
        <v>30</v>
      </c>
      <c r="I401" s="152"/>
      <c r="J401" s="298" t="str">
        <f>IF(H401*I401=0,"",H401*I401)</f>
        <v/>
      </c>
    </row>
    <row r="402" spans="1:10">
      <c r="A402" s="48"/>
      <c r="B402" s="48"/>
      <c r="C402" s="48"/>
      <c r="D402" s="45"/>
      <c r="E402" s="46"/>
      <c r="F402" s="139" t="s">
        <v>281</v>
      </c>
      <c r="G402" s="57"/>
      <c r="H402" s="84"/>
      <c r="I402" s="154"/>
      <c r="J402" s="127"/>
    </row>
    <row r="403" spans="1:10" ht="15">
      <c r="A403" s="48"/>
      <c r="B403" s="48"/>
      <c r="C403" s="48"/>
      <c r="D403" s="45">
        <v>2</v>
      </c>
      <c r="E403" s="46"/>
      <c r="F403" s="50" t="s">
        <v>465</v>
      </c>
      <c r="G403" s="52" t="s">
        <v>32</v>
      </c>
      <c r="H403" s="53">
        <v>30</v>
      </c>
      <c r="I403" s="152"/>
      <c r="J403" s="298" t="str">
        <f>IF(H403*I403=0,"",H403*I403)</f>
        <v/>
      </c>
    </row>
    <row r="404" spans="1:10">
      <c r="A404" s="48"/>
      <c r="B404" s="48"/>
      <c r="C404" s="48"/>
      <c r="D404" s="45"/>
      <c r="E404" s="46"/>
      <c r="F404" s="142" t="s">
        <v>275</v>
      </c>
      <c r="G404" s="57"/>
      <c r="H404" s="84"/>
      <c r="I404" s="154"/>
      <c r="J404" s="127"/>
    </row>
    <row r="405" spans="1:10" ht="43.2">
      <c r="A405" s="48"/>
      <c r="B405" s="48"/>
      <c r="C405" s="48"/>
      <c r="D405" s="45"/>
      <c r="E405" s="46"/>
      <c r="F405" s="139" t="s">
        <v>558</v>
      </c>
      <c r="G405" s="57"/>
      <c r="H405" s="84"/>
      <c r="I405" s="154"/>
      <c r="J405" s="127"/>
    </row>
    <row r="406" spans="1:10" ht="15">
      <c r="A406" s="48"/>
      <c r="B406" s="48"/>
      <c r="C406" s="48"/>
      <c r="D406" s="45">
        <v>3</v>
      </c>
      <c r="E406" s="46"/>
      <c r="F406" s="50" t="s">
        <v>276</v>
      </c>
      <c r="G406" s="52" t="s">
        <v>32</v>
      </c>
      <c r="H406" s="172">
        <v>20</v>
      </c>
      <c r="I406" s="152"/>
      <c r="J406" s="298" t="str">
        <f>IF(H406*I406=0,"",H406*I406)</f>
        <v/>
      </c>
    </row>
    <row r="407" spans="1:10">
      <c r="A407" s="48"/>
      <c r="B407" s="48"/>
      <c r="C407" s="48"/>
      <c r="D407" s="45"/>
      <c r="E407" s="46"/>
      <c r="F407" s="142" t="s">
        <v>93</v>
      </c>
      <c r="G407" s="57"/>
      <c r="H407" s="84"/>
      <c r="I407" s="154"/>
      <c r="J407" s="127"/>
    </row>
    <row r="408" spans="1:10">
      <c r="A408" s="48"/>
      <c r="B408" s="48"/>
      <c r="C408" s="48"/>
      <c r="D408" s="45">
        <v>4</v>
      </c>
      <c r="E408" s="46"/>
      <c r="F408" s="50" t="s">
        <v>559</v>
      </c>
      <c r="G408" s="52" t="s">
        <v>18</v>
      </c>
      <c r="H408" s="53">
        <v>3</v>
      </c>
      <c r="I408" s="152"/>
      <c r="J408" s="298" t="str">
        <f t="shared" ref="J408:J409" si="29">IF(H408*I408,H408*I408,"")</f>
        <v/>
      </c>
    </row>
    <row r="409" spans="1:10">
      <c r="A409" s="48"/>
      <c r="B409" s="48"/>
      <c r="C409" s="48"/>
      <c r="D409" s="45">
        <v>5</v>
      </c>
      <c r="E409" s="46"/>
      <c r="F409" s="50" t="s">
        <v>560</v>
      </c>
      <c r="G409" s="52" t="s">
        <v>18</v>
      </c>
      <c r="H409" s="53">
        <v>3</v>
      </c>
      <c r="I409" s="117"/>
      <c r="J409" s="298" t="str">
        <f t="shared" si="29"/>
        <v/>
      </c>
    </row>
    <row r="410" spans="1:10">
      <c r="A410" s="48"/>
      <c r="B410" s="48"/>
      <c r="C410" s="48"/>
      <c r="D410" s="45"/>
      <c r="E410" s="46"/>
      <c r="F410" s="142" t="s">
        <v>277</v>
      </c>
      <c r="G410" s="57"/>
      <c r="H410" s="84"/>
      <c r="I410" s="1"/>
      <c r="J410" s="127"/>
    </row>
    <row r="411" spans="1:10" ht="28.8">
      <c r="A411" s="48"/>
      <c r="B411" s="48"/>
      <c r="C411" s="48"/>
      <c r="D411" s="45">
        <v>6</v>
      </c>
      <c r="E411" s="46"/>
      <c r="F411" s="140" t="s">
        <v>278</v>
      </c>
      <c r="G411" s="197" t="s">
        <v>32</v>
      </c>
      <c r="H411" s="172">
        <f>7*45</f>
        <v>315</v>
      </c>
      <c r="I411" s="152"/>
      <c r="J411" s="298" t="str">
        <f>IF(H411*I411=0,"",H411*I411)</f>
        <v/>
      </c>
    </row>
    <row r="412" spans="1:10">
      <c r="A412" s="48"/>
      <c r="B412" s="48"/>
      <c r="C412" s="48"/>
      <c r="D412" s="45"/>
      <c r="E412" s="46"/>
      <c r="F412" s="146" t="s">
        <v>279</v>
      </c>
      <c r="G412" s="198"/>
      <c r="H412" s="187"/>
      <c r="I412" s="154"/>
      <c r="J412" s="127"/>
    </row>
    <row r="413" spans="1:10" ht="15">
      <c r="A413" s="48"/>
      <c r="B413" s="48"/>
      <c r="C413" s="48"/>
      <c r="D413" s="45">
        <v>7</v>
      </c>
      <c r="E413" s="46"/>
      <c r="F413" s="50" t="s">
        <v>280</v>
      </c>
      <c r="G413" s="52" t="s">
        <v>32</v>
      </c>
      <c r="H413" s="53">
        <f>7*40</f>
        <v>280</v>
      </c>
      <c r="I413" s="152"/>
      <c r="J413" s="298" t="str">
        <f>IF(H413*I413=0,"",H413*I413)</f>
        <v/>
      </c>
    </row>
    <row r="414" spans="1:10">
      <c r="A414" s="191"/>
      <c r="B414" s="191"/>
      <c r="C414" s="191"/>
      <c r="D414" s="45">
        <v>8</v>
      </c>
      <c r="E414" s="192"/>
      <c r="F414" s="193" t="s">
        <v>474</v>
      </c>
      <c r="G414" s="194" t="s">
        <v>32</v>
      </c>
      <c r="H414" s="195">
        <v>25</v>
      </c>
      <c r="I414" s="196"/>
      <c r="J414" s="298" t="str">
        <f>IF(H414*I414=0,"",H414*I414)</f>
        <v/>
      </c>
    </row>
    <row r="415" spans="1:10">
      <c r="A415" s="49"/>
      <c r="B415" s="49"/>
      <c r="C415" s="49"/>
      <c r="D415" s="49"/>
      <c r="E415" s="54"/>
      <c r="F415" s="130"/>
      <c r="G415" s="32"/>
      <c r="H415" s="7"/>
      <c r="I415" s="118"/>
      <c r="J415" s="381"/>
    </row>
    <row r="416" spans="1:10">
      <c r="A416" s="55" t="str">
        <f>A$346</f>
        <v>A.</v>
      </c>
      <c r="B416" s="55">
        <f>B$346</f>
        <v>5</v>
      </c>
      <c r="C416" s="44">
        <v>5</v>
      </c>
      <c r="D416" s="45"/>
      <c r="E416" s="46"/>
      <c r="F416" s="299" t="s">
        <v>94</v>
      </c>
      <c r="H416" s="83"/>
      <c r="I416" s="119"/>
      <c r="J416" s="119"/>
    </row>
    <row r="417" spans="1:10" ht="28.8">
      <c r="A417" s="55"/>
      <c r="B417" s="55"/>
      <c r="C417" s="44"/>
      <c r="D417" s="45"/>
      <c r="E417" s="46"/>
      <c r="F417" s="50" t="s">
        <v>71</v>
      </c>
      <c r="G417" s="6"/>
      <c r="H417" s="47"/>
      <c r="I417" s="120"/>
      <c r="J417" s="127"/>
    </row>
    <row r="418" spans="1:10">
      <c r="A418" s="48"/>
      <c r="B418" s="48"/>
      <c r="C418" s="48"/>
      <c r="D418" s="49"/>
      <c r="E418" s="46"/>
      <c r="F418" s="50" t="s">
        <v>72</v>
      </c>
      <c r="G418" s="57"/>
      <c r="H418" s="84"/>
      <c r="I418" s="1"/>
      <c r="J418" s="127"/>
    </row>
    <row r="419" spans="1:10" ht="28.8">
      <c r="A419" s="55"/>
      <c r="B419" s="55"/>
      <c r="C419" s="44"/>
      <c r="D419" s="45"/>
      <c r="E419" s="46"/>
      <c r="F419" s="50" t="s">
        <v>95</v>
      </c>
      <c r="G419" s="6"/>
      <c r="H419" s="47"/>
      <c r="I419" s="120"/>
      <c r="J419" s="127"/>
    </row>
    <row r="420" spans="1:10" ht="43.2">
      <c r="A420" s="55"/>
      <c r="B420" s="55"/>
      <c r="C420" s="44"/>
      <c r="D420" s="45"/>
      <c r="E420" s="46"/>
      <c r="F420" s="50" t="s">
        <v>96</v>
      </c>
      <c r="G420" s="6"/>
      <c r="H420" s="47"/>
      <c r="I420" s="120"/>
      <c r="J420" s="127"/>
    </row>
    <row r="421" spans="1:10" ht="43.2">
      <c r="A421" s="55"/>
      <c r="B421" s="55"/>
      <c r="C421" s="44"/>
      <c r="D421" s="45"/>
      <c r="E421" s="46"/>
      <c r="F421" s="50" t="s">
        <v>97</v>
      </c>
      <c r="G421" s="6"/>
      <c r="H421" s="47"/>
      <c r="I421" s="120"/>
      <c r="J421" s="127"/>
    </row>
    <row r="422" spans="1:10" ht="57.6">
      <c r="A422" s="55"/>
      <c r="B422" s="55"/>
      <c r="C422" s="44"/>
      <c r="D422" s="45"/>
      <c r="E422" s="46"/>
      <c r="F422" s="50" t="s">
        <v>98</v>
      </c>
      <c r="G422" s="6"/>
      <c r="H422" s="47"/>
      <c r="I422" s="120"/>
      <c r="J422" s="127"/>
    </row>
    <row r="423" spans="1:10" ht="72">
      <c r="A423" s="55"/>
      <c r="B423" s="55"/>
      <c r="C423" s="44"/>
      <c r="D423" s="45"/>
      <c r="E423" s="46"/>
      <c r="F423" s="50" t="s">
        <v>99</v>
      </c>
      <c r="G423" s="6"/>
      <c r="H423" s="47"/>
      <c r="I423" s="120"/>
      <c r="J423" s="127"/>
    </row>
    <row r="424" spans="1:10" ht="43.2">
      <c r="A424" s="48"/>
      <c r="B424" s="48"/>
      <c r="C424" s="48"/>
      <c r="D424" s="49"/>
      <c r="E424" s="46"/>
      <c r="F424" s="50" t="s">
        <v>100</v>
      </c>
      <c r="G424" s="57"/>
      <c r="H424" s="187"/>
      <c r="I424" s="1"/>
      <c r="J424" s="127"/>
    </row>
    <row r="425" spans="1:10" ht="43.2">
      <c r="A425" s="48"/>
      <c r="B425" s="48"/>
      <c r="C425" s="48"/>
      <c r="D425" s="49"/>
      <c r="E425" s="46"/>
      <c r="F425" s="50" t="s">
        <v>101</v>
      </c>
      <c r="G425" s="57"/>
      <c r="H425" s="187"/>
      <c r="I425" s="154"/>
      <c r="J425" s="127"/>
    </row>
    <row r="426" spans="1:10">
      <c r="A426" s="48"/>
      <c r="B426" s="48"/>
      <c r="C426" s="48"/>
      <c r="D426" s="49"/>
      <c r="E426" s="46"/>
      <c r="F426" s="143" t="s">
        <v>51</v>
      </c>
      <c r="G426" s="57"/>
      <c r="H426" s="187"/>
      <c r="I426" s="154"/>
      <c r="J426" s="127"/>
    </row>
    <row r="427" spans="1:10" ht="28.8">
      <c r="A427" s="48"/>
      <c r="B427" s="48"/>
      <c r="C427" s="48"/>
      <c r="D427" s="45">
        <v>1</v>
      </c>
      <c r="E427" s="46"/>
      <c r="F427" s="293" t="s">
        <v>531</v>
      </c>
      <c r="G427" s="52" t="s">
        <v>32</v>
      </c>
      <c r="H427" s="172">
        <v>150</v>
      </c>
      <c r="I427" s="152"/>
      <c r="J427" s="298" t="str">
        <f t="shared" ref="J427" si="30">IF(H427*I427,H427*I427,"")</f>
        <v/>
      </c>
    </row>
    <row r="428" spans="1:10" ht="28.8">
      <c r="A428" s="48"/>
      <c r="B428" s="48"/>
      <c r="C428" s="48"/>
      <c r="D428" s="45">
        <v>2</v>
      </c>
      <c r="E428" s="46"/>
      <c r="F428" s="293" t="s">
        <v>532</v>
      </c>
      <c r="G428" s="52" t="s">
        <v>32</v>
      </c>
      <c r="H428" s="172">
        <f>47*35+50</f>
        <v>1695</v>
      </c>
      <c r="I428" s="152"/>
      <c r="J428" s="298" t="str">
        <f t="shared" ref="J428" si="31">IF(H428*I428,H428*I428,"")</f>
        <v/>
      </c>
    </row>
    <row r="429" spans="1:10">
      <c r="A429" s="55"/>
      <c r="B429" s="55"/>
      <c r="C429" s="44"/>
      <c r="D429" s="45">
        <v>3</v>
      </c>
      <c r="E429" s="91"/>
      <c r="F429" s="293" t="s">
        <v>530</v>
      </c>
      <c r="G429" s="59" t="s">
        <v>32</v>
      </c>
      <c r="H429" s="92">
        <v>100</v>
      </c>
      <c r="I429" s="153"/>
      <c r="J429" s="298" t="str">
        <f t="shared" ref="J429" si="32">IF(H429*I429,H429*I429,"")</f>
        <v/>
      </c>
    </row>
    <row r="430" spans="1:10" ht="15" thickBot="1">
      <c r="A430" s="49"/>
      <c r="B430" s="49"/>
      <c r="C430" s="49"/>
      <c r="D430" s="49"/>
      <c r="E430" s="54"/>
      <c r="F430" s="130"/>
      <c r="G430" s="32"/>
      <c r="H430" s="190"/>
      <c r="I430" s="173"/>
      <c r="J430" s="381"/>
    </row>
    <row r="431" spans="1:10" ht="15.6" thickTop="1" thickBot="1">
      <c r="A431" s="61" t="str">
        <f>A$346</f>
        <v>A.</v>
      </c>
      <c r="B431" s="62">
        <f>B$346</f>
        <v>5</v>
      </c>
      <c r="C431" s="63"/>
      <c r="D431" s="151"/>
      <c r="E431" s="64"/>
      <c r="F431" s="131" t="str">
        <f>F$346</f>
        <v>ELEKTROTEHNIČKE INSTALACIJE I RADOVI</v>
      </c>
      <c r="G431" s="65"/>
      <c r="H431" s="199"/>
      <c r="I431" s="179"/>
      <c r="J431" s="382" t="str">
        <f>IF(SUM(J351:J430)=0,"",SUM(J351:J430))</f>
        <v/>
      </c>
    </row>
    <row r="432" spans="1:10" ht="15" thickTop="1">
      <c r="A432" s="68"/>
      <c r="B432" s="68"/>
      <c r="C432" s="68"/>
      <c r="D432" s="69"/>
      <c r="E432" s="73"/>
      <c r="F432" s="132"/>
      <c r="G432" s="6"/>
      <c r="H432" s="200"/>
      <c r="I432" s="180"/>
      <c r="J432" s="383"/>
    </row>
    <row r="433" spans="1:11">
      <c r="A433" s="49" t="s">
        <v>17</v>
      </c>
      <c r="B433" s="49"/>
      <c r="C433" s="49"/>
      <c r="D433" s="49"/>
      <c r="E433" s="4"/>
      <c r="F433" s="50"/>
      <c r="G433" s="6"/>
      <c r="H433" s="200"/>
      <c r="I433" s="123"/>
      <c r="J433" s="120"/>
    </row>
    <row r="434" spans="1:11">
      <c r="A434" s="159" t="str">
        <f>A19</f>
        <v>A.</v>
      </c>
      <c r="B434" s="159">
        <f>B19</f>
        <v>6</v>
      </c>
      <c r="C434" s="71"/>
      <c r="D434" s="72"/>
      <c r="E434" s="71"/>
      <c r="F434" s="159" t="str">
        <f>F19</f>
        <v>ELEKTRO ENERGETSKI ORMARI</v>
      </c>
      <c r="G434" s="6"/>
      <c r="H434" s="93"/>
      <c r="I434" s="123"/>
      <c r="J434" s="1"/>
    </row>
    <row r="435" spans="1:11">
      <c r="A435" s="33"/>
      <c r="B435" s="33"/>
      <c r="C435" s="33"/>
      <c r="D435" s="41"/>
      <c r="E435" s="73"/>
      <c r="F435" s="134"/>
      <c r="G435" s="6"/>
      <c r="H435" s="84"/>
      <c r="I435" s="123"/>
      <c r="J435" s="127"/>
    </row>
    <row r="436" spans="1:11">
      <c r="A436" s="264" t="s">
        <v>299</v>
      </c>
      <c r="B436" s="264"/>
      <c r="C436" s="264"/>
      <c r="D436" s="264"/>
      <c r="E436" s="264"/>
      <c r="F436" s="265"/>
      <c r="G436" s="264"/>
      <c r="H436" s="264"/>
      <c r="I436" s="285"/>
      <c r="J436" s="285"/>
      <c r="K436" s="264"/>
    </row>
    <row r="437" spans="1:11">
      <c r="A437" s="264" t="s">
        <v>300</v>
      </c>
      <c r="B437" s="264"/>
      <c r="C437" s="264"/>
      <c r="D437" s="264"/>
      <c r="E437" s="264"/>
      <c r="F437" s="265"/>
      <c r="G437" s="264"/>
      <c r="H437" s="264"/>
      <c r="I437" s="285"/>
      <c r="J437" s="285"/>
      <c r="K437" s="264"/>
    </row>
    <row r="438" spans="1:11" ht="57.6">
      <c r="A438" s="48"/>
      <c r="B438" s="48"/>
      <c r="C438" s="48"/>
      <c r="D438" s="45"/>
      <c r="E438" s="46"/>
      <c r="F438" s="50" t="s">
        <v>301</v>
      </c>
      <c r="G438" s="6"/>
      <c r="H438" s="51"/>
      <c r="I438" s="120"/>
      <c r="J438" s="127"/>
    </row>
    <row r="439" spans="1:11">
      <c r="A439" s="48"/>
      <c r="B439" s="48"/>
      <c r="C439" s="48"/>
      <c r="D439" s="45"/>
      <c r="E439" s="95" t="s">
        <v>13</v>
      </c>
      <c r="F439" s="50" t="s">
        <v>283</v>
      </c>
      <c r="G439" s="6"/>
      <c r="H439" s="51"/>
      <c r="I439" s="120"/>
      <c r="J439" s="127"/>
    </row>
    <row r="440" spans="1:11">
      <c r="A440" s="48"/>
      <c r="B440" s="48"/>
      <c r="C440" s="48"/>
      <c r="D440" s="45"/>
      <c r="E440" s="95" t="s">
        <v>13</v>
      </c>
      <c r="F440" s="50" t="s">
        <v>284</v>
      </c>
      <c r="G440" s="6"/>
      <c r="H440" s="51"/>
      <c r="I440" s="120"/>
      <c r="J440" s="127"/>
    </row>
    <row r="441" spans="1:11">
      <c r="A441" s="48"/>
      <c r="B441" s="48"/>
      <c r="C441" s="48"/>
      <c r="D441" s="45"/>
      <c r="E441" s="95" t="s">
        <v>13</v>
      </c>
      <c r="F441" s="50" t="s">
        <v>102</v>
      </c>
      <c r="G441" s="6"/>
      <c r="H441" s="51"/>
      <c r="I441" s="120"/>
      <c r="J441" s="127"/>
    </row>
    <row r="442" spans="1:11">
      <c r="A442" s="277" t="s">
        <v>386</v>
      </c>
      <c r="B442" s="264"/>
      <c r="C442" s="264"/>
      <c r="D442" s="264"/>
      <c r="E442" s="264"/>
      <c r="F442" s="265"/>
      <c r="G442" s="264"/>
      <c r="H442" s="264"/>
      <c r="I442" s="285"/>
      <c r="J442" s="285"/>
      <c r="K442" s="264"/>
    </row>
    <row r="443" spans="1:11" ht="43.2">
      <c r="A443" s="48"/>
      <c r="B443" s="48"/>
      <c r="C443" s="48"/>
      <c r="D443" s="45"/>
      <c r="E443" s="46"/>
      <c r="F443" s="50" t="s">
        <v>290</v>
      </c>
      <c r="G443" s="6"/>
      <c r="H443" s="51"/>
      <c r="I443" s="120"/>
      <c r="J443" s="127"/>
    </row>
    <row r="444" spans="1:11" ht="57.6">
      <c r="A444" s="48"/>
      <c r="B444" s="48"/>
      <c r="C444" s="48"/>
      <c r="D444" s="45"/>
      <c r="E444" s="46"/>
      <c r="F444" s="50" t="s">
        <v>291</v>
      </c>
      <c r="G444" s="6"/>
      <c r="H444" s="51"/>
      <c r="I444" s="120"/>
      <c r="J444" s="127"/>
    </row>
    <row r="445" spans="1:11" ht="28.8">
      <c r="A445" s="48"/>
      <c r="B445" s="48"/>
      <c r="C445" s="48"/>
      <c r="D445" s="45"/>
      <c r="E445" s="46"/>
      <c r="F445" s="50" t="s">
        <v>306</v>
      </c>
      <c r="G445" s="6"/>
      <c r="H445" s="51"/>
      <c r="I445" s="120"/>
      <c r="J445" s="127"/>
    </row>
    <row r="446" spans="1:11" ht="43.2">
      <c r="A446" s="48"/>
      <c r="B446" s="48"/>
      <c r="C446" s="48"/>
      <c r="D446" s="45"/>
      <c r="E446" s="46"/>
      <c r="F446" s="50" t="s">
        <v>307</v>
      </c>
      <c r="G446" s="6"/>
      <c r="H446" s="51"/>
      <c r="I446" s="120"/>
      <c r="J446" s="127"/>
    </row>
    <row r="447" spans="1:11" ht="28.8">
      <c r="A447" s="257"/>
      <c r="B447" s="257"/>
      <c r="C447" s="257"/>
      <c r="D447" s="45"/>
      <c r="E447" s="255"/>
      <c r="F447" s="50" t="s">
        <v>308</v>
      </c>
      <c r="G447" s="6"/>
      <c r="H447" s="51"/>
      <c r="I447" s="120"/>
      <c r="J447" s="127"/>
    </row>
    <row r="448" spans="1:11" ht="43.2">
      <c r="A448" s="48"/>
      <c r="B448" s="48"/>
      <c r="C448" s="48"/>
      <c r="D448" s="45"/>
      <c r="E448" s="46"/>
      <c r="F448" s="50" t="s">
        <v>292</v>
      </c>
      <c r="G448" s="6"/>
      <c r="H448" s="51"/>
      <c r="I448" s="120"/>
      <c r="J448" s="127"/>
    </row>
    <row r="449" spans="1:10" ht="28.8">
      <c r="A449" s="48"/>
      <c r="B449" s="48"/>
      <c r="C449" s="48"/>
      <c r="D449" s="45"/>
      <c r="E449" s="46"/>
      <c r="F449" s="50" t="s">
        <v>110</v>
      </c>
      <c r="G449" s="6"/>
      <c r="H449" s="51"/>
      <c r="I449" s="120"/>
      <c r="J449" s="127"/>
    </row>
    <row r="450" spans="1:10" ht="28.8">
      <c r="A450" s="48"/>
      <c r="B450" s="48"/>
      <c r="C450" s="48"/>
      <c r="D450" s="45"/>
      <c r="E450" s="46"/>
      <c r="F450" s="50" t="s">
        <v>111</v>
      </c>
      <c r="G450" s="6"/>
      <c r="H450" s="51"/>
      <c r="I450" s="120"/>
      <c r="J450" s="127"/>
    </row>
    <row r="451" spans="1:10">
      <c r="A451" s="48"/>
      <c r="B451" s="48"/>
      <c r="C451" s="48"/>
      <c r="D451" s="45"/>
      <c r="E451" s="46"/>
      <c r="F451" s="50" t="s">
        <v>305</v>
      </c>
      <c r="G451" s="6"/>
      <c r="H451" s="51"/>
      <c r="I451" s="120"/>
      <c r="J451" s="127"/>
    </row>
    <row r="452" spans="1:10" ht="57.6">
      <c r="A452" s="48"/>
      <c r="B452" s="48"/>
      <c r="C452" s="48"/>
      <c r="D452" s="45"/>
      <c r="E452" s="46"/>
      <c r="F452" s="50" t="s">
        <v>303</v>
      </c>
      <c r="G452" s="6"/>
      <c r="H452" s="51"/>
      <c r="I452" s="120"/>
      <c r="J452" s="127"/>
    </row>
    <row r="453" spans="1:10" ht="43.2">
      <c r="A453" s="48"/>
      <c r="B453" s="48"/>
      <c r="C453" s="48"/>
      <c r="D453" s="45"/>
      <c r="E453" s="46"/>
      <c r="F453" s="50" t="s">
        <v>112</v>
      </c>
      <c r="G453" s="6"/>
      <c r="H453" s="51"/>
      <c r="I453" s="120"/>
      <c r="J453" s="127"/>
    </row>
    <row r="454" spans="1:10" ht="43.2">
      <c r="A454" s="48"/>
      <c r="B454" s="48"/>
      <c r="C454" s="48"/>
      <c r="D454" s="45"/>
      <c r="E454" s="46"/>
      <c r="F454" s="50" t="s">
        <v>113</v>
      </c>
      <c r="G454" s="6"/>
      <c r="H454" s="51"/>
      <c r="I454" s="120"/>
      <c r="J454" s="127"/>
    </row>
    <row r="455" spans="1:10" ht="43.2">
      <c r="A455" s="48"/>
      <c r="B455" s="48"/>
      <c r="C455" s="48"/>
      <c r="D455" s="45"/>
      <c r="E455" s="46"/>
      <c r="F455" s="50" t="s">
        <v>114</v>
      </c>
      <c r="G455" s="6"/>
      <c r="H455" s="51"/>
      <c r="I455" s="120"/>
      <c r="J455" s="127"/>
    </row>
    <row r="456" spans="1:10" ht="43.2">
      <c r="A456" s="48"/>
      <c r="B456" s="48"/>
      <c r="C456" s="48"/>
      <c r="D456" s="45"/>
      <c r="E456" s="46"/>
      <c r="F456" s="50" t="s">
        <v>293</v>
      </c>
      <c r="G456" s="6"/>
      <c r="H456" s="51"/>
      <c r="I456" s="120"/>
      <c r="J456" s="127"/>
    </row>
    <row r="457" spans="1:10" ht="43.2">
      <c r="A457" s="48"/>
      <c r="B457" s="48"/>
      <c r="C457" s="48"/>
      <c r="D457" s="45"/>
      <c r="E457" s="46"/>
      <c r="F457" s="50" t="s">
        <v>294</v>
      </c>
      <c r="G457" s="6"/>
      <c r="H457" s="51"/>
      <c r="I457" s="120"/>
      <c r="J457" s="127"/>
    </row>
    <row r="458" spans="1:10">
      <c r="A458" s="48"/>
      <c r="B458" s="48"/>
      <c r="C458" s="48"/>
      <c r="D458" s="45"/>
      <c r="E458" s="46"/>
      <c r="F458" s="50" t="s">
        <v>295</v>
      </c>
      <c r="G458" s="6"/>
      <c r="H458" s="51"/>
      <c r="I458" s="120"/>
      <c r="J458" s="127"/>
    </row>
    <row r="459" spans="1:10" ht="28.8">
      <c r="A459" s="48"/>
      <c r="B459" s="48"/>
      <c r="C459" s="48"/>
      <c r="D459" s="45"/>
      <c r="E459" s="46"/>
      <c r="F459" s="50" t="s">
        <v>385</v>
      </c>
      <c r="G459" s="6"/>
      <c r="H459" s="51"/>
      <c r="I459" s="120"/>
      <c r="J459" s="127"/>
    </row>
    <row r="460" spans="1:10" ht="28.8">
      <c r="A460" s="48"/>
      <c r="B460" s="48"/>
      <c r="C460" s="48"/>
      <c r="D460" s="45"/>
      <c r="E460" s="95" t="s">
        <v>13</v>
      </c>
      <c r="F460" s="50" t="s">
        <v>106</v>
      </c>
      <c r="G460" s="6"/>
      <c r="H460" s="51"/>
      <c r="I460" s="120"/>
      <c r="J460" s="127"/>
    </row>
    <row r="461" spans="1:10" ht="28.8">
      <c r="A461" s="48"/>
      <c r="B461" s="48"/>
      <c r="C461" s="48"/>
      <c r="D461" s="45"/>
      <c r="E461" s="95"/>
      <c r="F461" s="50" t="s">
        <v>107</v>
      </c>
      <c r="G461" s="6"/>
      <c r="H461" s="51"/>
      <c r="I461" s="120"/>
      <c r="J461" s="127"/>
    </row>
    <row r="462" spans="1:10" ht="43.2">
      <c r="A462" s="48"/>
      <c r="B462" s="48"/>
      <c r="C462" s="48"/>
      <c r="D462" s="45"/>
      <c r="E462" s="95"/>
      <c r="F462" s="50" t="s">
        <v>326</v>
      </c>
      <c r="G462" s="6"/>
      <c r="H462" s="51"/>
      <c r="I462" s="120"/>
      <c r="J462" s="127"/>
    </row>
    <row r="463" spans="1:10" ht="43.2">
      <c r="A463" s="48"/>
      <c r="B463" s="48"/>
      <c r="C463" s="48"/>
      <c r="D463" s="45"/>
      <c r="E463" s="46"/>
      <c r="F463" s="50" t="s">
        <v>105</v>
      </c>
      <c r="G463" s="6"/>
      <c r="H463" s="51"/>
      <c r="I463" s="120"/>
      <c r="J463" s="127"/>
    </row>
    <row r="464" spans="1:10" ht="28.8">
      <c r="A464" s="48"/>
      <c r="B464" s="48"/>
      <c r="C464" s="48"/>
      <c r="D464" s="45"/>
      <c r="E464" s="95"/>
      <c r="F464" s="50" t="s">
        <v>304</v>
      </c>
      <c r="G464" s="6"/>
      <c r="H464" s="51"/>
      <c r="I464" s="120"/>
      <c r="J464" s="127"/>
    </row>
    <row r="465" spans="1:11" ht="43.2">
      <c r="A465" s="48"/>
      <c r="B465" s="48"/>
      <c r="C465" s="48"/>
      <c r="D465" s="45"/>
      <c r="E465" s="95" t="s">
        <v>13</v>
      </c>
      <c r="F465" s="50" t="s">
        <v>108</v>
      </c>
      <c r="G465" s="6"/>
      <c r="H465" s="51"/>
      <c r="I465" s="120"/>
      <c r="J465" s="127"/>
    </row>
    <row r="466" spans="1:11">
      <c r="A466" s="48"/>
      <c r="B466" s="48"/>
      <c r="C466" s="48"/>
      <c r="D466" s="45"/>
      <c r="E466" s="95" t="s">
        <v>13</v>
      </c>
      <c r="F466" s="50" t="s">
        <v>109</v>
      </c>
      <c r="G466" s="6"/>
      <c r="H466" s="51"/>
      <c r="I466" s="120"/>
      <c r="J466" s="127"/>
    </row>
    <row r="467" spans="1:11">
      <c r="A467" s="238"/>
      <c r="B467" s="238"/>
      <c r="C467" s="238"/>
      <c r="D467" s="251"/>
      <c r="E467" s="272"/>
      <c r="F467" s="273"/>
      <c r="G467" s="217"/>
      <c r="H467" s="253"/>
      <c r="I467" s="286"/>
      <c r="J467" s="286"/>
      <c r="K467" s="155"/>
    </row>
    <row r="468" spans="1:11">
      <c r="A468" s="55" t="str">
        <f>A$434</f>
        <v>A.</v>
      </c>
      <c r="B468" s="55">
        <f>B$434</f>
        <v>6</v>
      </c>
      <c r="C468" s="44">
        <v>1</v>
      </c>
      <c r="D468" s="45"/>
      <c r="E468" s="46"/>
      <c r="F468" s="299" t="s">
        <v>285</v>
      </c>
      <c r="G468" s="6"/>
      <c r="H468" s="94"/>
      <c r="I468" s="120"/>
      <c r="J468" s="127" t="s">
        <v>17</v>
      </c>
    </row>
    <row r="469" spans="1:11" ht="28.8">
      <c r="A469" s="55"/>
      <c r="B469" s="55"/>
      <c r="C469" s="44"/>
      <c r="D469" s="45"/>
      <c r="E469" s="46"/>
      <c r="F469" s="50" t="s">
        <v>337</v>
      </c>
      <c r="G469" s="6"/>
      <c r="H469" s="94"/>
      <c r="I469" s="120"/>
      <c r="J469" s="127"/>
    </row>
    <row r="470" spans="1:11">
      <c r="A470" s="48"/>
      <c r="B470" s="48"/>
      <c r="C470" s="48"/>
      <c r="D470" s="49"/>
      <c r="E470" s="46"/>
      <c r="F470" s="143" t="s">
        <v>297</v>
      </c>
      <c r="G470" s="57"/>
      <c r="H470" s="84"/>
      <c r="I470" s="1"/>
      <c r="J470" s="127"/>
    </row>
    <row r="471" spans="1:11" ht="28.8">
      <c r="A471" s="48"/>
      <c r="B471" s="48"/>
      <c r="C471" s="48"/>
      <c r="D471" s="45">
        <v>1</v>
      </c>
      <c r="E471" s="46"/>
      <c r="F471" s="50" t="s">
        <v>287</v>
      </c>
      <c r="G471" s="52" t="s">
        <v>18</v>
      </c>
      <c r="H471" s="53">
        <v>1</v>
      </c>
      <c r="I471" s="117"/>
      <c r="J471" s="298" t="str">
        <f t="shared" ref="J471" si="33">IF(H471*I471,H471*I471,"")</f>
        <v/>
      </c>
    </row>
    <row r="472" spans="1:11" ht="28.8">
      <c r="A472" s="48"/>
      <c r="B472" s="48"/>
      <c r="C472" s="48"/>
      <c r="D472" s="45"/>
      <c r="E472" s="46"/>
      <c r="F472" s="50" t="s">
        <v>286</v>
      </c>
      <c r="G472" s="6"/>
      <c r="H472" s="51"/>
      <c r="I472" s="120"/>
      <c r="J472" s="127"/>
    </row>
    <row r="473" spans="1:11">
      <c r="A473" s="48"/>
      <c r="B473" s="48"/>
      <c r="C473" s="48"/>
      <c r="D473" s="45"/>
      <c r="E473" s="95"/>
      <c r="F473" s="50" t="s">
        <v>321</v>
      </c>
      <c r="G473" s="6"/>
      <c r="H473" s="51"/>
      <c r="I473" s="120"/>
      <c r="J473" s="127"/>
    </row>
    <row r="474" spans="1:11">
      <c r="A474" s="48"/>
      <c r="B474" s="48"/>
      <c r="C474" s="48"/>
      <c r="D474" s="45"/>
      <c r="F474" s="50" t="s">
        <v>320</v>
      </c>
      <c r="G474" s="6"/>
      <c r="H474" s="51"/>
      <c r="I474" s="120"/>
      <c r="J474" s="127"/>
    </row>
    <row r="475" spans="1:11" ht="28.8">
      <c r="A475" s="48"/>
      <c r="B475" s="48"/>
      <c r="C475" s="48"/>
      <c r="D475" s="45"/>
      <c r="F475" s="50" t="s">
        <v>322</v>
      </c>
      <c r="G475" s="6"/>
      <c r="H475" s="51"/>
      <c r="I475" s="120"/>
      <c r="J475" s="127"/>
    </row>
    <row r="476" spans="1:11" ht="28.8">
      <c r="A476" s="48"/>
      <c r="B476" s="48"/>
      <c r="C476" s="48"/>
      <c r="D476" s="45"/>
      <c r="E476" s="95"/>
      <c r="F476" s="50" t="s">
        <v>288</v>
      </c>
      <c r="G476" s="6"/>
      <c r="H476" s="51"/>
      <c r="I476" s="120"/>
      <c r="J476" s="127"/>
    </row>
    <row r="477" spans="1:11" ht="28.8">
      <c r="A477" s="48"/>
      <c r="B477" s="48"/>
      <c r="C477" s="48"/>
      <c r="D477" s="45"/>
      <c r="E477" s="95"/>
      <c r="F477" s="50" t="s">
        <v>296</v>
      </c>
      <c r="G477" s="6"/>
      <c r="H477" s="51"/>
      <c r="I477" s="120"/>
      <c r="J477" s="127"/>
    </row>
    <row r="478" spans="1:11" ht="28.8">
      <c r="A478" s="48"/>
      <c r="B478" s="48"/>
      <c r="C478" s="48"/>
      <c r="D478" s="45"/>
      <c r="E478" s="95"/>
      <c r="F478" s="50" t="s">
        <v>289</v>
      </c>
      <c r="G478" s="6"/>
      <c r="H478" s="51"/>
      <c r="I478" s="120"/>
      <c r="J478" s="127"/>
    </row>
    <row r="479" spans="1:11">
      <c r="A479" s="48"/>
      <c r="B479" s="48"/>
      <c r="C479" s="48"/>
      <c r="D479" s="45"/>
      <c r="E479" s="95"/>
      <c r="F479" s="50" t="s">
        <v>319</v>
      </c>
      <c r="G479" s="6"/>
      <c r="H479" s="51"/>
      <c r="I479" s="120"/>
      <c r="J479" s="127"/>
    </row>
    <row r="480" spans="1:11">
      <c r="A480" s="48"/>
      <c r="B480" s="48"/>
      <c r="C480" s="48"/>
      <c r="D480" s="45"/>
      <c r="E480" s="46"/>
      <c r="F480" s="50" t="s">
        <v>103</v>
      </c>
      <c r="G480" s="6"/>
      <c r="H480" s="51"/>
      <c r="I480" s="120"/>
      <c r="J480" s="127"/>
    </row>
    <row r="481" spans="1:10">
      <c r="A481" s="48"/>
      <c r="B481" s="48"/>
      <c r="C481" s="48"/>
      <c r="D481" s="45"/>
      <c r="E481" s="95"/>
      <c r="F481" s="50" t="s">
        <v>330</v>
      </c>
      <c r="G481" s="6"/>
      <c r="H481" s="51"/>
      <c r="I481" s="120"/>
      <c r="J481" s="127"/>
    </row>
    <row r="482" spans="1:10" ht="57.6">
      <c r="A482" s="48"/>
      <c r="B482" s="48"/>
      <c r="C482" s="48"/>
      <c r="D482" s="45"/>
      <c r="E482" s="46"/>
      <c r="F482" s="50" t="s">
        <v>104</v>
      </c>
      <c r="G482" s="6"/>
      <c r="H482" s="51"/>
      <c r="I482" s="120"/>
      <c r="J482" s="127"/>
    </row>
    <row r="483" spans="1:10">
      <c r="A483" s="48"/>
      <c r="B483" s="48"/>
      <c r="C483" s="48"/>
      <c r="D483" s="45"/>
      <c r="E483" s="46"/>
      <c r="F483" s="50" t="s">
        <v>302</v>
      </c>
      <c r="G483" s="6"/>
      <c r="H483" s="51"/>
      <c r="I483" s="120"/>
      <c r="J483" s="127"/>
    </row>
    <row r="484" spans="1:10" ht="28.8">
      <c r="A484" s="48"/>
      <c r="B484" s="48"/>
      <c r="C484" s="48"/>
      <c r="D484" s="45"/>
      <c r="E484" s="95"/>
      <c r="F484" s="50" t="s">
        <v>304</v>
      </c>
      <c r="G484" s="6"/>
      <c r="H484" s="51"/>
      <c r="I484" s="120"/>
      <c r="J484" s="127"/>
    </row>
    <row r="485" spans="1:10">
      <c r="A485" s="48"/>
      <c r="B485" s="48"/>
      <c r="C485" s="48"/>
      <c r="D485" s="49"/>
      <c r="E485" s="46"/>
      <c r="F485" s="294" t="s">
        <v>115</v>
      </c>
      <c r="G485" s="75"/>
      <c r="H485" s="96"/>
      <c r="I485" s="124"/>
      <c r="J485" s="127"/>
    </row>
    <row r="486" spans="1:10" ht="28.8">
      <c r="A486" s="191"/>
      <c r="B486" s="191"/>
      <c r="C486" s="191"/>
      <c r="D486" s="45">
        <v>2</v>
      </c>
      <c r="E486" s="192"/>
      <c r="F486" s="50" t="s">
        <v>477</v>
      </c>
      <c r="G486" s="201" t="s">
        <v>18</v>
      </c>
      <c r="H486" s="53">
        <v>1</v>
      </c>
      <c r="I486" s="202"/>
      <c r="J486" s="298" t="str">
        <f t="shared" ref="J486:J500" si="34">IF(H486*I486,H486*I486,"")</f>
        <v/>
      </c>
    </row>
    <row r="487" spans="1:10" ht="28.8">
      <c r="A487" s="191"/>
      <c r="B487" s="191"/>
      <c r="C487" s="191"/>
      <c r="D487" s="45">
        <v>3</v>
      </c>
      <c r="E487" s="192"/>
      <c r="F487" s="50" t="s">
        <v>478</v>
      </c>
      <c r="G487" s="194" t="s">
        <v>18</v>
      </c>
      <c r="H487" s="53">
        <v>1</v>
      </c>
      <c r="I487" s="196"/>
      <c r="J487" s="298" t="str">
        <f t="shared" si="34"/>
        <v/>
      </c>
    </row>
    <row r="488" spans="1:10">
      <c r="A488" s="257"/>
      <c r="B488" s="257"/>
      <c r="C488" s="257"/>
      <c r="D488" s="45">
        <v>4</v>
      </c>
      <c r="E488" s="255"/>
      <c r="F488" s="259" t="s">
        <v>310</v>
      </c>
      <c r="G488" s="52" t="s">
        <v>116</v>
      </c>
      <c r="H488" s="53">
        <v>1</v>
      </c>
      <c r="I488" s="117"/>
      <c r="J488" s="298" t="str">
        <f t="shared" si="34"/>
        <v/>
      </c>
    </row>
    <row r="489" spans="1:10" ht="28.8">
      <c r="A489" s="257"/>
      <c r="B489" s="257"/>
      <c r="C489" s="257"/>
      <c r="D489" s="45">
        <v>5</v>
      </c>
      <c r="E489" s="255"/>
      <c r="F489" s="259" t="s">
        <v>311</v>
      </c>
      <c r="G489" s="52" t="s">
        <v>116</v>
      </c>
      <c r="H489" s="53">
        <v>1</v>
      </c>
      <c r="I489" s="117"/>
      <c r="J489" s="298" t="str">
        <f t="shared" si="34"/>
        <v/>
      </c>
    </row>
    <row r="490" spans="1:10" ht="28.8">
      <c r="A490" s="268"/>
      <c r="B490" s="268"/>
      <c r="C490" s="254"/>
      <c r="D490" s="45">
        <v>6</v>
      </c>
      <c r="E490" s="255"/>
      <c r="F490" s="259" t="s">
        <v>312</v>
      </c>
      <c r="G490" s="52" t="s">
        <v>116</v>
      </c>
      <c r="H490" s="53">
        <v>1</v>
      </c>
      <c r="I490" s="117"/>
      <c r="J490" s="298" t="str">
        <f t="shared" si="34"/>
        <v/>
      </c>
    </row>
    <row r="491" spans="1:10" ht="28.8">
      <c r="A491" s="191"/>
      <c r="B491" s="191"/>
      <c r="C491" s="191"/>
      <c r="D491" s="45">
        <v>7</v>
      </c>
      <c r="E491" s="192"/>
      <c r="F491" s="259" t="s">
        <v>480</v>
      </c>
      <c r="G491" s="201" t="s">
        <v>18</v>
      </c>
      <c r="H491" s="53">
        <v>1</v>
      </c>
      <c r="I491" s="196"/>
      <c r="J491" s="298" t="str">
        <f t="shared" si="34"/>
        <v/>
      </c>
    </row>
    <row r="492" spans="1:10">
      <c r="A492" s="257"/>
      <c r="B492" s="257"/>
      <c r="C492" s="257"/>
      <c r="D492" s="45">
        <v>8</v>
      </c>
      <c r="E492" s="255"/>
      <c r="F492" s="259" t="s">
        <v>313</v>
      </c>
      <c r="G492" s="52" t="s">
        <v>116</v>
      </c>
      <c r="H492" s="53">
        <v>3</v>
      </c>
      <c r="I492" s="117"/>
      <c r="J492" s="298" t="str">
        <f>IF(H492*I492,H492*I492,"")</f>
        <v/>
      </c>
    </row>
    <row r="493" spans="1:10">
      <c r="A493" s="268"/>
      <c r="B493" s="268"/>
      <c r="C493" s="254"/>
      <c r="D493" s="45">
        <v>9</v>
      </c>
      <c r="E493" s="255"/>
      <c r="F493" s="266" t="s">
        <v>479</v>
      </c>
      <c r="G493" s="52" t="s">
        <v>116</v>
      </c>
      <c r="H493" s="53">
        <v>7</v>
      </c>
      <c r="I493" s="117"/>
      <c r="J493" s="298" t="str">
        <f t="shared" si="34"/>
        <v/>
      </c>
    </row>
    <row r="494" spans="1:10">
      <c r="A494" s="257"/>
      <c r="B494" s="257"/>
      <c r="C494" s="257"/>
      <c r="D494" s="45">
        <v>10</v>
      </c>
      <c r="E494" s="255"/>
      <c r="F494" s="259" t="s">
        <v>561</v>
      </c>
      <c r="G494" s="52" t="s">
        <v>116</v>
      </c>
      <c r="H494" s="53">
        <v>1</v>
      </c>
      <c r="I494" s="117"/>
      <c r="J494" s="298" t="str">
        <f t="shared" si="34"/>
        <v/>
      </c>
    </row>
    <row r="495" spans="1:10">
      <c r="A495" s="257"/>
      <c r="B495" s="257"/>
      <c r="C495" s="257"/>
      <c r="D495" s="45">
        <v>11</v>
      </c>
      <c r="E495" s="255"/>
      <c r="F495" s="259" t="s">
        <v>475</v>
      </c>
      <c r="G495" s="52" t="s">
        <v>116</v>
      </c>
      <c r="H495" s="53">
        <v>1</v>
      </c>
      <c r="I495" s="117"/>
      <c r="J495" s="298" t="str">
        <f t="shared" si="34"/>
        <v/>
      </c>
    </row>
    <row r="496" spans="1:10">
      <c r="A496" s="257"/>
      <c r="B496" s="257"/>
      <c r="C496" s="257"/>
      <c r="D496" s="45">
        <v>12</v>
      </c>
      <c r="E496" s="255"/>
      <c r="F496" s="259" t="s">
        <v>476</v>
      </c>
      <c r="G496" s="52" t="s">
        <v>116</v>
      </c>
      <c r="H496" s="53">
        <v>4</v>
      </c>
      <c r="I496" s="117"/>
      <c r="J496" s="298" t="str">
        <f t="shared" si="34"/>
        <v/>
      </c>
    </row>
    <row r="497" spans="1:10">
      <c r="A497" s="257"/>
      <c r="B497" s="257"/>
      <c r="C497" s="257"/>
      <c r="D497" s="45">
        <v>13</v>
      </c>
      <c r="E497" s="255"/>
      <c r="F497" s="259" t="s">
        <v>315</v>
      </c>
      <c r="G497" s="52" t="s">
        <v>116</v>
      </c>
      <c r="H497" s="53">
        <v>9</v>
      </c>
      <c r="I497" s="117"/>
      <c r="J497" s="298" t="str">
        <f t="shared" si="34"/>
        <v/>
      </c>
    </row>
    <row r="498" spans="1:10">
      <c r="A498" s="257"/>
      <c r="B498" s="257"/>
      <c r="C498" s="257"/>
      <c r="D498" s="45">
        <v>14</v>
      </c>
      <c r="E498" s="255"/>
      <c r="F498" s="259" t="s">
        <v>316</v>
      </c>
      <c r="G498" s="52" t="s">
        <v>116</v>
      </c>
      <c r="H498" s="53">
        <v>10</v>
      </c>
      <c r="I498" s="117"/>
      <c r="J498" s="298" t="str">
        <f t="shared" si="34"/>
        <v/>
      </c>
    </row>
    <row r="499" spans="1:10">
      <c r="A499" s="257"/>
      <c r="B499" s="257"/>
      <c r="C499" s="257"/>
      <c r="D499" s="45">
        <v>15</v>
      </c>
      <c r="E499" s="255"/>
      <c r="F499" s="259" t="s">
        <v>317</v>
      </c>
      <c r="G499" s="52" t="s">
        <v>116</v>
      </c>
      <c r="H499" s="53">
        <v>1</v>
      </c>
      <c r="I499" s="117"/>
      <c r="J499" s="298" t="str">
        <f t="shared" si="34"/>
        <v/>
      </c>
    </row>
    <row r="500" spans="1:10">
      <c r="A500" s="257"/>
      <c r="B500" s="257"/>
      <c r="C500" s="257"/>
      <c r="D500" s="45">
        <v>16</v>
      </c>
      <c r="E500" s="255"/>
      <c r="F500" s="259" t="s">
        <v>318</v>
      </c>
      <c r="G500" s="52" t="s">
        <v>18</v>
      </c>
      <c r="H500" s="53">
        <v>1</v>
      </c>
      <c r="I500" s="117"/>
      <c r="J500" s="298" t="str">
        <f t="shared" si="34"/>
        <v/>
      </c>
    </row>
    <row r="501" spans="1:10" ht="28.8">
      <c r="A501" s="257"/>
      <c r="B501" s="257"/>
      <c r="C501" s="257"/>
      <c r="D501" s="45">
        <v>17</v>
      </c>
      <c r="E501" s="255"/>
      <c r="F501" s="259" t="s">
        <v>581</v>
      </c>
      <c r="G501" s="87"/>
      <c r="H501" s="88"/>
      <c r="I501" s="126"/>
      <c r="J501" s="384"/>
    </row>
    <row r="502" spans="1:10">
      <c r="A502" s="257"/>
      <c r="B502" s="257"/>
      <c r="C502" s="257"/>
      <c r="D502" s="45"/>
      <c r="E502" s="255"/>
      <c r="F502" s="295" t="s">
        <v>582</v>
      </c>
      <c r="G502" s="87"/>
      <c r="H502" s="88"/>
      <c r="I502" s="126"/>
      <c r="J502" s="384"/>
    </row>
    <row r="503" spans="1:10" ht="52.8">
      <c r="A503" s="257"/>
      <c r="B503" s="257"/>
      <c r="C503" s="257"/>
      <c r="D503" s="45"/>
      <c r="E503" s="255"/>
      <c r="F503" s="295" t="s">
        <v>586</v>
      </c>
      <c r="G503" s="87"/>
      <c r="H503" s="88"/>
      <c r="I503" s="126"/>
      <c r="J503" s="384"/>
    </row>
    <row r="504" spans="1:10" ht="26.4">
      <c r="A504" s="257"/>
      <c r="B504" s="257"/>
      <c r="C504" s="257"/>
      <c r="D504" s="45"/>
      <c r="E504" s="255"/>
      <c r="F504" s="295" t="s">
        <v>588</v>
      </c>
      <c r="G504" s="87"/>
      <c r="H504" s="88"/>
      <c r="I504" s="126"/>
      <c r="J504" s="384"/>
    </row>
    <row r="505" spans="1:10" ht="39.6">
      <c r="A505" s="257"/>
      <c r="B505" s="257"/>
      <c r="C505" s="257"/>
      <c r="D505" s="45"/>
      <c r="E505" s="255"/>
      <c r="F505" s="295" t="s">
        <v>587</v>
      </c>
      <c r="G505" s="87"/>
      <c r="H505" s="88"/>
      <c r="I505" s="126"/>
      <c r="J505" s="384"/>
    </row>
    <row r="506" spans="1:10">
      <c r="A506" s="257"/>
      <c r="B506" s="257"/>
      <c r="C506" s="257"/>
      <c r="D506" s="45"/>
      <c r="E506" s="255"/>
      <c r="F506" s="296" t="s">
        <v>583</v>
      </c>
      <c r="G506" s="87"/>
      <c r="H506" s="88"/>
      <c r="I506" s="126"/>
      <c r="J506" s="384"/>
    </row>
    <row r="507" spans="1:10" ht="26.4">
      <c r="A507" s="257"/>
      <c r="B507" s="257"/>
      <c r="C507" s="257"/>
      <c r="D507" s="45"/>
      <c r="E507" s="255"/>
      <c r="F507" s="295" t="s">
        <v>589</v>
      </c>
      <c r="G507" s="87"/>
      <c r="H507" s="88"/>
      <c r="I507" s="126"/>
      <c r="J507" s="384"/>
    </row>
    <row r="508" spans="1:10" ht="39.6">
      <c r="A508" s="257"/>
      <c r="B508" s="257"/>
      <c r="C508" s="257"/>
      <c r="D508" s="45"/>
      <c r="E508" s="255"/>
      <c r="F508" s="295" t="s">
        <v>590</v>
      </c>
      <c r="G508" s="87"/>
      <c r="H508" s="88"/>
      <c r="I508" s="126"/>
      <c r="J508" s="384"/>
    </row>
    <row r="509" spans="1:10">
      <c r="A509" s="257"/>
      <c r="B509" s="257"/>
      <c r="C509" s="257"/>
      <c r="D509" s="45"/>
      <c r="E509" s="255"/>
      <c r="F509" s="296" t="s">
        <v>584</v>
      </c>
      <c r="G509" s="87"/>
      <c r="H509" s="88"/>
      <c r="I509" s="126"/>
      <c r="J509" s="384"/>
    </row>
    <row r="510" spans="1:10" ht="26.4">
      <c r="A510" s="257"/>
      <c r="B510" s="257"/>
      <c r="C510" s="257"/>
      <c r="D510" s="45"/>
      <c r="E510" s="255"/>
      <c r="F510" s="295" t="s">
        <v>591</v>
      </c>
      <c r="G510" s="87"/>
      <c r="H510" s="88"/>
      <c r="I510" s="126"/>
      <c r="J510" s="384"/>
    </row>
    <row r="511" spans="1:10" ht="26.4">
      <c r="A511" s="257"/>
      <c r="B511" s="257"/>
      <c r="C511" s="257"/>
      <c r="D511" s="45"/>
      <c r="E511" s="255"/>
      <c r="F511" s="295" t="s">
        <v>592</v>
      </c>
      <c r="G511" s="87"/>
      <c r="H511" s="88"/>
      <c r="I511" s="126"/>
      <c r="J511" s="384"/>
    </row>
    <row r="512" spans="1:10" ht="26.4">
      <c r="A512" s="257"/>
      <c r="B512" s="257"/>
      <c r="C512" s="257"/>
      <c r="D512" s="45"/>
      <c r="E512" s="255"/>
      <c r="F512" s="295" t="s">
        <v>593</v>
      </c>
      <c r="G512" s="87"/>
      <c r="H512" s="88"/>
      <c r="I512" s="126"/>
      <c r="J512" s="384"/>
    </row>
    <row r="513" spans="1:10" ht="52.8">
      <c r="A513" s="257"/>
      <c r="B513" s="257"/>
      <c r="C513" s="257"/>
      <c r="D513" s="45"/>
      <c r="E513" s="255"/>
      <c r="F513" s="295" t="s">
        <v>595</v>
      </c>
      <c r="G513" s="87"/>
      <c r="H513" s="88"/>
      <c r="I513" s="126"/>
      <c r="J513" s="384"/>
    </row>
    <row r="514" spans="1:10">
      <c r="A514" s="257"/>
      <c r="B514" s="257"/>
      <c r="C514" s="257"/>
      <c r="D514" s="45"/>
      <c r="E514" s="255"/>
      <c r="F514" s="295" t="s">
        <v>594</v>
      </c>
      <c r="G514" s="87"/>
      <c r="H514" s="88"/>
      <c r="I514" s="126"/>
      <c r="J514" s="384"/>
    </row>
    <row r="515" spans="1:10">
      <c r="A515" s="257"/>
      <c r="B515" s="257"/>
      <c r="C515" s="257"/>
      <c r="D515" s="45"/>
      <c r="E515" s="255"/>
      <c r="F515" s="295" t="s">
        <v>585</v>
      </c>
      <c r="G515" s="52" t="s">
        <v>18</v>
      </c>
      <c r="H515" s="53">
        <v>1</v>
      </c>
      <c r="I515" s="117"/>
      <c r="J515" s="298" t="str">
        <f t="shared" ref="J515" si="35">IF(H515*I515,H515*I515,"")</f>
        <v/>
      </c>
    </row>
    <row r="516" spans="1:10" ht="43.2">
      <c r="A516" s="257"/>
      <c r="B516" s="257"/>
      <c r="C516" s="257"/>
      <c r="D516" s="45">
        <v>18</v>
      </c>
      <c r="E516" s="255"/>
      <c r="F516" s="259" t="s">
        <v>309</v>
      </c>
      <c r="G516" s="52" t="s">
        <v>18</v>
      </c>
      <c r="H516" s="53">
        <v>1</v>
      </c>
      <c r="I516" s="117"/>
      <c r="J516" s="298" t="str">
        <f t="shared" ref="J516" si="36">IF(H516*I516,H516*I516,"")</f>
        <v/>
      </c>
    </row>
    <row r="517" spans="1:10">
      <c r="A517" s="260"/>
      <c r="B517" s="260"/>
      <c r="C517" s="260"/>
      <c r="D517" s="260"/>
      <c r="E517" s="261"/>
      <c r="F517" s="278"/>
      <c r="G517" s="220"/>
      <c r="H517" s="12"/>
      <c r="I517" s="162"/>
      <c r="J517" s="381"/>
    </row>
    <row r="518" spans="1:10">
      <c r="A518" s="55" t="str">
        <f>A$434</f>
        <v>A.</v>
      </c>
      <c r="B518" s="55">
        <f>B$434</f>
        <v>6</v>
      </c>
      <c r="C518" s="44">
        <v>2</v>
      </c>
      <c r="D518" s="45"/>
      <c r="E518" s="46"/>
      <c r="F518" s="299" t="s">
        <v>562</v>
      </c>
      <c r="G518" s="6"/>
      <c r="H518" s="94"/>
      <c r="I518" s="120"/>
      <c r="J518" s="127" t="s">
        <v>17</v>
      </c>
    </row>
    <row r="519" spans="1:10" ht="28.8">
      <c r="A519" s="55"/>
      <c r="B519" s="55"/>
      <c r="C519" s="44"/>
      <c r="D519" s="45"/>
      <c r="E519" s="46"/>
      <c r="F519" s="50" t="s">
        <v>337</v>
      </c>
      <c r="G519" s="6"/>
      <c r="H519" s="94"/>
      <c r="I519" s="120"/>
      <c r="J519" s="127"/>
    </row>
    <row r="520" spans="1:10">
      <c r="A520" s="48"/>
      <c r="B520" s="48"/>
      <c r="C520" s="48"/>
      <c r="D520" s="49"/>
      <c r="E520" s="46"/>
      <c r="F520" s="143" t="s">
        <v>297</v>
      </c>
      <c r="G520" s="57"/>
      <c r="H520" s="84"/>
      <c r="I520" s="1"/>
      <c r="J520" s="127"/>
    </row>
    <row r="521" spans="1:10" ht="28.8">
      <c r="A521" s="48"/>
      <c r="B521" s="48"/>
      <c r="C521" s="48"/>
      <c r="D521" s="45">
        <v>1</v>
      </c>
      <c r="E521" s="46"/>
      <c r="F521" s="50" t="s">
        <v>522</v>
      </c>
      <c r="G521" s="52" t="s">
        <v>18</v>
      </c>
      <c r="H521" s="53">
        <v>1</v>
      </c>
      <c r="I521" s="117"/>
      <c r="J521" s="298" t="str">
        <f t="shared" ref="J521" si="37">IF(H521*I521,H521*I521,"")</f>
        <v/>
      </c>
    </row>
    <row r="522" spans="1:10" ht="28.8">
      <c r="A522" s="48"/>
      <c r="B522" s="48"/>
      <c r="C522" s="48"/>
      <c r="D522" s="45"/>
      <c r="E522" s="46"/>
      <c r="F522" s="50" t="s">
        <v>286</v>
      </c>
      <c r="G522" s="6"/>
      <c r="H522" s="51"/>
      <c r="I522" s="120"/>
      <c r="J522" s="127"/>
    </row>
    <row r="523" spans="1:10">
      <c r="A523" s="48"/>
      <c r="B523" s="48"/>
      <c r="C523" s="48"/>
      <c r="D523" s="45"/>
      <c r="E523" s="95"/>
      <c r="F523" s="50" t="s">
        <v>321</v>
      </c>
      <c r="G523" s="6"/>
      <c r="H523" s="51"/>
      <c r="I523" s="120"/>
      <c r="J523" s="127"/>
    </row>
    <row r="524" spans="1:10">
      <c r="A524" s="48"/>
      <c r="B524" s="48"/>
      <c r="C524" s="48"/>
      <c r="D524" s="45"/>
      <c r="F524" s="50" t="s">
        <v>563</v>
      </c>
      <c r="G524" s="6"/>
      <c r="H524" s="51"/>
      <c r="I524" s="120"/>
      <c r="J524" s="127"/>
    </row>
    <row r="525" spans="1:10" ht="28.8">
      <c r="A525" s="48"/>
      <c r="B525" s="48"/>
      <c r="C525" s="48"/>
      <c r="D525" s="45"/>
      <c r="F525" s="50" t="s">
        <v>323</v>
      </c>
      <c r="G525" s="6"/>
      <c r="H525" s="51"/>
      <c r="I525" s="120"/>
      <c r="J525" s="127"/>
    </row>
    <row r="526" spans="1:10">
      <c r="A526" s="48"/>
      <c r="B526" s="48"/>
      <c r="C526" s="48"/>
      <c r="D526" s="45"/>
      <c r="E526" s="95"/>
      <c r="F526" s="50" t="s">
        <v>319</v>
      </c>
      <c r="G526" s="6"/>
      <c r="H526" s="51"/>
      <c r="I526" s="120"/>
      <c r="J526" s="127"/>
    </row>
    <row r="527" spans="1:10">
      <c r="A527" s="48"/>
      <c r="B527" s="48"/>
      <c r="C527" s="48"/>
      <c r="D527" s="45"/>
      <c r="E527" s="46"/>
      <c r="F527" s="50" t="s">
        <v>103</v>
      </c>
      <c r="G527" s="6"/>
      <c r="H527" s="51"/>
      <c r="I527" s="120"/>
      <c r="J527" s="127"/>
    </row>
    <row r="528" spans="1:10">
      <c r="A528" s="48"/>
      <c r="B528" s="48"/>
      <c r="C528" s="48"/>
      <c r="D528" s="45"/>
      <c r="E528" s="95"/>
      <c r="F528" s="50" t="s">
        <v>330</v>
      </c>
      <c r="G528" s="6"/>
      <c r="H528" s="51"/>
      <c r="I528" s="120"/>
      <c r="J528" s="127"/>
    </row>
    <row r="529" spans="1:10">
      <c r="A529" s="48"/>
      <c r="B529" s="48"/>
      <c r="C529" s="48"/>
      <c r="D529" s="45"/>
      <c r="E529" s="46"/>
      <c r="F529" s="50" t="s">
        <v>302</v>
      </c>
      <c r="G529" s="6"/>
      <c r="H529" s="51"/>
      <c r="I529" s="120"/>
      <c r="J529" s="127"/>
    </row>
    <row r="530" spans="1:10" ht="28.8">
      <c r="A530" s="48"/>
      <c r="B530" s="48"/>
      <c r="C530" s="48"/>
      <c r="D530" s="45"/>
      <c r="E530" s="95"/>
      <c r="F530" s="50" t="s">
        <v>564</v>
      </c>
      <c r="G530" s="6"/>
      <c r="H530" s="51"/>
      <c r="I530" s="120"/>
      <c r="J530" s="127"/>
    </row>
    <row r="531" spans="1:10">
      <c r="A531" s="48"/>
      <c r="B531" s="48"/>
      <c r="C531" s="48"/>
      <c r="D531" s="49"/>
      <c r="E531" s="46"/>
      <c r="F531" s="129" t="s">
        <v>115</v>
      </c>
      <c r="G531" s="75"/>
      <c r="H531" s="96"/>
      <c r="I531" s="124"/>
      <c r="J531" s="127"/>
    </row>
    <row r="532" spans="1:10">
      <c r="A532" s="268"/>
      <c r="B532" s="268"/>
      <c r="C532" s="254"/>
      <c r="D532" s="45">
        <v>2</v>
      </c>
      <c r="E532" s="255"/>
      <c r="F532" s="266" t="s">
        <v>565</v>
      </c>
      <c r="G532" s="52" t="s">
        <v>116</v>
      </c>
      <c r="H532" s="53">
        <v>1</v>
      </c>
      <c r="I532" s="117"/>
      <c r="J532" s="298" t="str">
        <f t="shared" ref="J532:J540" si="38">IF(H532*I532,H532*I532,"")</f>
        <v/>
      </c>
    </row>
    <row r="533" spans="1:10">
      <c r="A533" s="257"/>
      <c r="B533" s="257"/>
      <c r="C533" s="257"/>
      <c r="D533" s="45">
        <v>3</v>
      </c>
      <c r="E533" s="255"/>
      <c r="F533" s="266" t="s">
        <v>313</v>
      </c>
      <c r="G533" s="52" t="s">
        <v>116</v>
      </c>
      <c r="H533" s="53">
        <v>3</v>
      </c>
      <c r="I533" s="117"/>
      <c r="J533" s="298" t="str">
        <f t="shared" si="38"/>
        <v/>
      </c>
    </row>
    <row r="534" spans="1:10">
      <c r="A534" s="268"/>
      <c r="B534" s="268"/>
      <c r="C534" s="254"/>
      <c r="D534" s="45">
        <v>4</v>
      </c>
      <c r="E534" s="255"/>
      <c r="F534" s="266" t="s">
        <v>482</v>
      </c>
      <c r="G534" s="52" t="s">
        <v>116</v>
      </c>
      <c r="H534" s="53">
        <v>1</v>
      </c>
      <c r="I534" s="117"/>
      <c r="J534" s="298" t="str">
        <f t="shared" si="38"/>
        <v/>
      </c>
    </row>
    <row r="535" spans="1:10">
      <c r="A535" s="268"/>
      <c r="B535" s="268"/>
      <c r="C535" s="254"/>
      <c r="D535" s="45">
        <v>5</v>
      </c>
      <c r="E535" s="255"/>
      <c r="F535" s="266" t="s">
        <v>483</v>
      </c>
      <c r="G535" s="52" t="s">
        <v>116</v>
      </c>
      <c r="H535" s="53">
        <v>1</v>
      </c>
      <c r="I535" s="117"/>
      <c r="J535" s="298" t="str">
        <f t="shared" si="38"/>
        <v/>
      </c>
    </row>
    <row r="536" spans="1:10">
      <c r="A536" s="268"/>
      <c r="B536" s="268"/>
      <c r="C536" s="254"/>
      <c r="D536" s="45">
        <v>6</v>
      </c>
      <c r="E536" s="255"/>
      <c r="F536" s="266" t="s">
        <v>484</v>
      </c>
      <c r="G536" s="52" t="s">
        <v>116</v>
      </c>
      <c r="H536" s="53">
        <v>1</v>
      </c>
      <c r="I536" s="117"/>
      <c r="J536" s="298" t="str">
        <f t="shared" si="38"/>
        <v/>
      </c>
    </row>
    <row r="537" spans="1:10">
      <c r="A537" s="257"/>
      <c r="B537" s="257"/>
      <c r="C537" s="257"/>
      <c r="D537" s="45">
        <v>7</v>
      </c>
      <c r="E537" s="255"/>
      <c r="F537" s="266" t="s">
        <v>314</v>
      </c>
      <c r="G537" s="52" t="s">
        <v>116</v>
      </c>
      <c r="H537" s="53">
        <v>3</v>
      </c>
      <c r="I537" s="117"/>
      <c r="J537" s="298" t="str">
        <f t="shared" si="38"/>
        <v/>
      </c>
    </row>
    <row r="538" spans="1:10">
      <c r="A538" s="257"/>
      <c r="B538" s="257"/>
      <c r="C538" s="257"/>
      <c r="D538" s="45">
        <v>8</v>
      </c>
      <c r="E538" s="255"/>
      <c r="F538" s="266" t="s">
        <v>315</v>
      </c>
      <c r="G538" s="52" t="s">
        <v>116</v>
      </c>
      <c r="H538" s="53">
        <v>4</v>
      </c>
      <c r="I538" s="117"/>
      <c r="J538" s="298" t="str">
        <f t="shared" si="38"/>
        <v/>
      </c>
    </row>
    <row r="539" spans="1:10">
      <c r="A539" s="257"/>
      <c r="B539" s="257"/>
      <c r="C539" s="257"/>
      <c r="D539" s="45">
        <v>9</v>
      </c>
      <c r="E539" s="255"/>
      <c r="F539" s="266" t="s">
        <v>316</v>
      </c>
      <c r="G539" s="52" t="s">
        <v>116</v>
      </c>
      <c r="H539" s="53">
        <v>16</v>
      </c>
      <c r="I539" s="117"/>
      <c r="J539" s="298" t="str">
        <f t="shared" si="38"/>
        <v/>
      </c>
    </row>
    <row r="540" spans="1:10">
      <c r="A540" s="257"/>
      <c r="B540" s="257"/>
      <c r="C540" s="257"/>
      <c r="D540" s="45">
        <v>10</v>
      </c>
      <c r="E540" s="255"/>
      <c r="F540" s="266" t="s">
        <v>485</v>
      </c>
      <c r="G540" s="52" t="s">
        <v>116</v>
      </c>
      <c r="H540" s="53">
        <v>1</v>
      </c>
      <c r="I540" s="117"/>
      <c r="J540" s="298" t="str">
        <f t="shared" si="38"/>
        <v/>
      </c>
    </row>
    <row r="541" spans="1:10">
      <c r="A541" s="257"/>
      <c r="B541" s="257"/>
      <c r="C541" s="257"/>
      <c r="D541" s="45">
        <v>11</v>
      </c>
      <c r="E541" s="255"/>
      <c r="F541" s="266" t="s">
        <v>566</v>
      </c>
      <c r="G541" s="52" t="s">
        <v>116</v>
      </c>
      <c r="H541" s="53">
        <v>1</v>
      </c>
      <c r="I541" s="117"/>
      <c r="J541" s="298" t="str">
        <f t="shared" ref="J541" si="39">IF(H541*I541,H541*I541,"")</f>
        <v/>
      </c>
    </row>
    <row r="542" spans="1:10">
      <c r="A542" s="260"/>
      <c r="B542" s="260"/>
      <c r="C542" s="260"/>
      <c r="D542" s="260"/>
      <c r="E542" s="261"/>
      <c r="F542" s="278"/>
      <c r="G542" s="220"/>
      <c r="H542" s="12"/>
      <c r="I542" s="162"/>
      <c r="J542" s="381"/>
    </row>
    <row r="543" spans="1:10">
      <c r="A543" s="55" t="str">
        <f>A$434</f>
        <v>A.</v>
      </c>
      <c r="B543" s="55">
        <f>B$434</f>
        <v>6</v>
      </c>
      <c r="C543" s="44">
        <v>3</v>
      </c>
      <c r="D543" s="45"/>
      <c r="E543" s="46"/>
      <c r="F543" s="299" t="s">
        <v>567</v>
      </c>
      <c r="G543" s="6"/>
      <c r="H543" s="94"/>
      <c r="I543" s="120"/>
      <c r="J543" s="127" t="s">
        <v>17</v>
      </c>
    </row>
    <row r="544" spans="1:10" ht="28.8">
      <c r="A544" s="55"/>
      <c r="B544" s="55"/>
      <c r="C544" s="44"/>
      <c r="D544" s="45"/>
      <c r="E544" s="46"/>
      <c r="F544" s="50" t="s">
        <v>337</v>
      </c>
      <c r="G544" s="6"/>
      <c r="H544" s="94"/>
      <c r="I544" s="120"/>
      <c r="J544" s="127"/>
    </row>
    <row r="545" spans="1:10">
      <c r="A545" s="48"/>
      <c r="B545" s="48"/>
      <c r="C545" s="48"/>
      <c r="D545" s="49"/>
      <c r="E545" s="46"/>
      <c r="F545" s="143" t="s">
        <v>297</v>
      </c>
      <c r="G545" s="57"/>
      <c r="H545" s="84"/>
      <c r="I545" s="1"/>
      <c r="J545" s="127"/>
    </row>
    <row r="546" spans="1:10" ht="28.8">
      <c r="A546" s="48"/>
      <c r="B546" s="48"/>
      <c r="C546" s="48"/>
      <c r="D546" s="45">
        <v>1</v>
      </c>
      <c r="E546" s="46"/>
      <c r="F546" s="50" t="s">
        <v>522</v>
      </c>
      <c r="G546" s="52" t="s">
        <v>18</v>
      </c>
      <c r="H546" s="53">
        <v>1</v>
      </c>
      <c r="I546" s="117"/>
      <c r="J546" s="298" t="str">
        <f t="shared" ref="J546" si="40">IF(H546*I546,H546*I546,"")</f>
        <v/>
      </c>
    </row>
    <row r="547" spans="1:10" ht="28.8">
      <c r="A547" s="48"/>
      <c r="B547" s="48"/>
      <c r="C547" s="48"/>
      <c r="D547" s="45"/>
      <c r="E547" s="46"/>
      <c r="F547" s="50" t="s">
        <v>286</v>
      </c>
      <c r="G547" s="6"/>
      <c r="H547" s="51"/>
      <c r="I547" s="120"/>
      <c r="J547" s="127"/>
    </row>
    <row r="548" spans="1:10">
      <c r="A548" s="48"/>
      <c r="B548" s="48"/>
      <c r="C548" s="48"/>
      <c r="D548" s="45"/>
      <c r="E548" s="95"/>
      <c r="F548" s="50" t="s">
        <v>321</v>
      </c>
      <c r="G548" s="6"/>
      <c r="H548" s="51"/>
      <c r="I548" s="120"/>
      <c r="J548" s="127"/>
    </row>
    <row r="549" spans="1:10">
      <c r="A549" s="48"/>
      <c r="B549" s="48"/>
      <c r="C549" s="48"/>
      <c r="D549" s="45"/>
      <c r="F549" s="50" t="s">
        <v>325</v>
      </c>
      <c r="G549" s="6"/>
      <c r="H549" s="51"/>
      <c r="I549" s="120"/>
      <c r="J549" s="127"/>
    </row>
    <row r="550" spans="1:10" ht="28.8">
      <c r="A550" s="48"/>
      <c r="B550" s="48"/>
      <c r="C550" s="48"/>
      <c r="D550" s="45"/>
      <c r="F550" s="50" t="s">
        <v>323</v>
      </c>
      <c r="G550" s="6"/>
      <c r="H550" s="51"/>
      <c r="I550" s="120"/>
      <c r="J550" s="127"/>
    </row>
    <row r="551" spans="1:10">
      <c r="A551" s="48"/>
      <c r="B551" s="48"/>
      <c r="C551" s="48"/>
      <c r="D551" s="45"/>
      <c r="E551" s="95"/>
      <c r="F551" s="50" t="s">
        <v>319</v>
      </c>
      <c r="G551" s="6"/>
      <c r="H551" s="51"/>
      <c r="I551" s="120"/>
      <c r="J551" s="127"/>
    </row>
    <row r="552" spans="1:10">
      <c r="A552" s="48"/>
      <c r="B552" s="48"/>
      <c r="C552" s="48"/>
      <c r="D552" s="45"/>
      <c r="E552" s="46"/>
      <c r="F552" s="50" t="s">
        <v>103</v>
      </c>
      <c r="G552" s="6"/>
      <c r="H552" s="51"/>
      <c r="I552" s="120"/>
      <c r="J552" s="127"/>
    </row>
    <row r="553" spans="1:10">
      <c r="A553" s="48"/>
      <c r="B553" s="48"/>
      <c r="C553" s="48"/>
      <c r="D553" s="45"/>
      <c r="E553" s="95"/>
      <c r="F553" s="50" t="s">
        <v>330</v>
      </c>
      <c r="G553" s="6"/>
      <c r="H553" s="51"/>
      <c r="I553" s="120"/>
      <c r="J553" s="127"/>
    </row>
    <row r="554" spans="1:10">
      <c r="A554" s="48"/>
      <c r="B554" s="48"/>
      <c r="C554" s="48"/>
      <c r="D554" s="45"/>
      <c r="E554" s="46"/>
      <c r="F554" s="50" t="s">
        <v>302</v>
      </c>
      <c r="G554" s="6"/>
      <c r="H554" s="51"/>
      <c r="I554" s="120"/>
      <c r="J554" s="127"/>
    </row>
    <row r="555" spans="1:10" ht="28.8">
      <c r="A555" s="48"/>
      <c r="B555" s="48"/>
      <c r="C555" s="48"/>
      <c r="D555" s="45"/>
      <c r="E555" s="95"/>
      <c r="F555" s="50" t="s">
        <v>564</v>
      </c>
      <c r="G555" s="6"/>
      <c r="H555" s="51"/>
      <c r="I555" s="120"/>
      <c r="J555" s="127"/>
    </row>
    <row r="556" spans="1:10">
      <c r="A556" s="48"/>
      <c r="B556" s="48"/>
      <c r="C556" s="48"/>
      <c r="D556" s="49"/>
      <c r="E556" s="46"/>
      <c r="F556" s="129" t="s">
        <v>115</v>
      </c>
      <c r="G556" s="75"/>
      <c r="H556" s="96"/>
      <c r="I556" s="124"/>
      <c r="J556" s="127"/>
    </row>
    <row r="557" spans="1:10">
      <c r="A557" s="268"/>
      <c r="B557" s="268"/>
      <c r="C557" s="254"/>
      <c r="D557" s="45">
        <v>2</v>
      </c>
      <c r="E557" s="255"/>
      <c r="F557" s="266" t="s">
        <v>481</v>
      </c>
      <c r="G557" s="52" t="s">
        <v>116</v>
      </c>
      <c r="H557" s="53">
        <v>1</v>
      </c>
      <c r="I557" s="117"/>
      <c r="J557" s="298" t="str">
        <f t="shared" ref="J557:J565" si="41">IF(H557*I557,H557*I557,"")</f>
        <v/>
      </c>
    </row>
    <row r="558" spans="1:10">
      <c r="A558" s="257"/>
      <c r="B558" s="257"/>
      <c r="C558" s="257"/>
      <c r="D558" s="45">
        <v>3</v>
      </c>
      <c r="E558" s="255"/>
      <c r="F558" s="266" t="s">
        <v>313</v>
      </c>
      <c r="G558" s="52" t="s">
        <v>116</v>
      </c>
      <c r="H558" s="53">
        <v>3</v>
      </c>
      <c r="I558" s="117"/>
      <c r="J558" s="298" t="str">
        <f t="shared" si="41"/>
        <v/>
      </c>
    </row>
    <row r="559" spans="1:10">
      <c r="A559" s="268"/>
      <c r="B559" s="268"/>
      <c r="C559" s="254"/>
      <c r="D559" s="45">
        <v>4</v>
      </c>
      <c r="E559" s="255"/>
      <c r="F559" s="266" t="s">
        <v>482</v>
      </c>
      <c r="G559" s="52" t="s">
        <v>116</v>
      </c>
      <c r="H559" s="53">
        <v>1</v>
      </c>
      <c r="I559" s="117"/>
      <c r="J559" s="298" t="str">
        <f t="shared" si="41"/>
        <v/>
      </c>
    </row>
    <row r="560" spans="1:10">
      <c r="A560" s="268"/>
      <c r="B560" s="268"/>
      <c r="C560" s="254"/>
      <c r="D560" s="45">
        <v>5</v>
      </c>
      <c r="E560" s="255"/>
      <c r="F560" s="266" t="s">
        <v>483</v>
      </c>
      <c r="G560" s="52" t="s">
        <v>116</v>
      </c>
      <c r="H560" s="53">
        <v>1</v>
      </c>
      <c r="I560" s="117"/>
      <c r="J560" s="298" t="str">
        <f t="shared" si="41"/>
        <v/>
      </c>
    </row>
    <row r="561" spans="1:10">
      <c r="A561" s="268"/>
      <c r="B561" s="268"/>
      <c r="C561" s="254"/>
      <c r="D561" s="45">
        <v>6</v>
      </c>
      <c r="E561" s="255"/>
      <c r="F561" s="266" t="s">
        <v>484</v>
      </c>
      <c r="G561" s="52" t="s">
        <v>116</v>
      </c>
      <c r="H561" s="53">
        <v>1</v>
      </c>
      <c r="I561" s="117"/>
      <c r="J561" s="298" t="str">
        <f t="shared" si="41"/>
        <v/>
      </c>
    </row>
    <row r="562" spans="1:10">
      <c r="A562" s="257"/>
      <c r="B562" s="257"/>
      <c r="C562" s="257"/>
      <c r="D562" s="45">
        <v>7</v>
      </c>
      <c r="E562" s="255"/>
      <c r="F562" s="266" t="s">
        <v>314</v>
      </c>
      <c r="G562" s="52" t="s">
        <v>116</v>
      </c>
      <c r="H562" s="53">
        <v>3</v>
      </c>
      <c r="I562" s="117"/>
      <c r="J562" s="298" t="str">
        <f t="shared" si="41"/>
        <v/>
      </c>
    </row>
    <row r="563" spans="1:10">
      <c r="A563" s="257"/>
      <c r="B563" s="257"/>
      <c r="C563" s="257"/>
      <c r="D563" s="45">
        <v>8</v>
      </c>
      <c r="E563" s="255"/>
      <c r="F563" s="266" t="s">
        <v>315</v>
      </c>
      <c r="G563" s="52" t="s">
        <v>116</v>
      </c>
      <c r="H563" s="53">
        <v>4</v>
      </c>
      <c r="I563" s="117"/>
      <c r="J563" s="298" t="str">
        <f t="shared" si="41"/>
        <v/>
      </c>
    </row>
    <row r="564" spans="1:10">
      <c r="A564" s="257"/>
      <c r="B564" s="257"/>
      <c r="C564" s="257"/>
      <c r="D564" s="45">
        <v>9</v>
      </c>
      <c r="E564" s="255"/>
      <c r="F564" s="266" t="s">
        <v>316</v>
      </c>
      <c r="G564" s="52" t="s">
        <v>116</v>
      </c>
      <c r="H564" s="53">
        <v>4</v>
      </c>
      <c r="I564" s="117"/>
      <c r="J564" s="298" t="str">
        <f t="shared" si="41"/>
        <v/>
      </c>
    </row>
    <row r="565" spans="1:10">
      <c r="A565" s="257"/>
      <c r="B565" s="257"/>
      <c r="C565" s="257"/>
      <c r="D565" s="45">
        <v>10</v>
      </c>
      <c r="E565" s="255"/>
      <c r="F565" s="266" t="s">
        <v>485</v>
      </c>
      <c r="G565" s="52" t="s">
        <v>116</v>
      </c>
      <c r="H565" s="53">
        <v>1</v>
      </c>
      <c r="I565" s="117"/>
      <c r="J565" s="298" t="str">
        <f t="shared" si="41"/>
        <v/>
      </c>
    </row>
    <row r="566" spans="1:10">
      <c r="A566" s="260"/>
      <c r="B566" s="260"/>
      <c r="C566" s="260"/>
      <c r="D566" s="260"/>
      <c r="E566" s="261"/>
      <c r="F566" s="278"/>
      <c r="G566" s="220"/>
      <c r="H566" s="12"/>
      <c r="I566" s="162"/>
      <c r="J566" s="381"/>
    </row>
    <row r="567" spans="1:10">
      <c r="A567" s="55" t="str">
        <f>A$434</f>
        <v>A.</v>
      </c>
      <c r="B567" s="55">
        <f>B$434</f>
        <v>6</v>
      </c>
      <c r="C567" s="44">
        <v>4</v>
      </c>
      <c r="D567" s="45"/>
      <c r="E567" s="46"/>
      <c r="F567" s="299" t="s">
        <v>486</v>
      </c>
      <c r="G567" s="6"/>
      <c r="H567" s="94"/>
      <c r="I567" s="120"/>
      <c r="J567" s="127" t="s">
        <v>17</v>
      </c>
    </row>
    <row r="568" spans="1:10" ht="28.8">
      <c r="A568" s="55"/>
      <c r="B568" s="55"/>
      <c r="C568" s="44"/>
      <c r="D568" s="45"/>
      <c r="E568" s="46"/>
      <c r="F568" s="50" t="s">
        <v>337</v>
      </c>
      <c r="G568" s="6"/>
      <c r="H568" s="94"/>
      <c r="I568" s="120"/>
      <c r="J568" s="127"/>
    </row>
    <row r="569" spans="1:10">
      <c r="A569" s="48"/>
      <c r="B569" s="48"/>
      <c r="C569" s="48"/>
      <c r="D569" s="49"/>
      <c r="E569" s="46"/>
      <c r="F569" s="143" t="s">
        <v>297</v>
      </c>
      <c r="G569" s="57"/>
      <c r="H569" s="84"/>
      <c r="I569" s="1"/>
      <c r="J569" s="127"/>
    </row>
    <row r="570" spans="1:10" ht="28.8">
      <c r="A570" s="48"/>
      <c r="B570" s="48"/>
      <c r="C570" s="48"/>
      <c r="D570" s="45">
        <v>1</v>
      </c>
      <c r="E570" s="46"/>
      <c r="F570" s="50" t="s">
        <v>522</v>
      </c>
      <c r="G570" s="52" t="s">
        <v>18</v>
      </c>
      <c r="H570" s="53">
        <v>1</v>
      </c>
      <c r="I570" s="117"/>
      <c r="J570" s="298" t="str">
        <f t="shared" ref="J570" si="42">IF(H570*I570,H570*I570,"")</f>
        <v/>
      </c>
    </row>
    <row r="571" spans="1:10" ht="28.8">
      <c r="A571" s="48"/>
      <c r="B571" s="48"/>
      <c r="C571" s="48"/>
      <c r="D571" s="45"/>
      <c r="E571" s="46"/>
      <c r="F571" s="50" t="s">
        <v>286</v>
      </c>
      <c r="G571" s="6"/>
      <c r="H571" s="51"/>
      <c r="I571" s="120"/>
      <c r="J571" s="127"/>
    </row>
    <row r="572" spans="1:10">
      <c r="A572" s="48"/>
      <c r="B572" s="48"/>
      <c r="C572" s="48"/>
      <c r="D572" s="45"/>
      <c r="E572" s="95"/>
      <c r="F572" s="50" t="s">
        <v>321</v>
      </c>
      <c r="G572" s="6"/>
      <c r="H572" s="51"/>
      <c r="I572" s="120"/>
      <c r="J572" s="127"/>
    </row>
    <row r="573" spans="1:10">
      <c r="A573" s="48"/>
      <c r="B573" s="48"/>
      <c r="C573" s="48"/>
      <c r="D573" s="45"/>
      <c r="F573" s="50" t="s">
        <v>325</v>
      </c>
      <c r="G573" s="6"/>
      <c r="H573" s="51"/>
      <c r="I573" s="120"/>
      <c r="J573" s="127"/>
    </row>
    <row r="574" spans="1:10" ht="28.8">
      <c r="A574" s="48"/>
      <c r="B574" s="48"/>
      <c r="C574" s="48"/>
      <c r="D574" s="45"/>
      <c r="F574" s="50" t="s">
        <v>323</v>
      </c>
      <c r="G574" s="6"/>
      <c r="H574" s="51"/>
      <c r="I574" s="120"/>
      <c r="J574" s="127"/>
    </row>
    <row r="575" spans="1:10">
      <c r="A575" s="48"/>
      <c r="B575" s="48"/>
      <c r="C575" s="48"/>
      <c r="D575" s="45"/>
      <c r="E575" s="95"/>
      <c r="F575" s="50" t="s">
        <v>319</v>
      </c>
      <c r="G575" s="6"/>
      <c r="H575" s="51"/>
      <c r="I575" s="120"/>
      <c r="J575" s="127"/>
    </row>
    <row r="576" spans="1:10">
      <c r="A576" s="48"/>
      <c r="B576" s="48"/>
      <c r="C576" s="48"/>
      <c r="D576" s="45"/>
      <c r="E576" s="46"/>
      <c r="F576" s="50" t="s">
        <v>103</v>
      </c>
      <c r="G576" s="6"/>
      <c r="H576" s="51"/>
      <c r="I576" s="120"/>
      <c r="J576" s="127"/>
    </row>
    <row r="577" spans="1:10">
      <c r="A577" s="48"/>
      <c r="B577" s="48"/>
      <c r="C577" s="48"/>
      <c r="D577" s="45"/>
      <c r="E577" s="95"/>
      <c r="F577" s="50" t="s">
        <v>330</v>
      </c>
      <c r="G577" s="6"/>
      <c r="H577" s="51"/>
      <c r="I577" s="120"/>
      <c r="J577" s="127"/>
    </row>
    <row r="578" spans="1:10">
      <c r="A578" s="48"/>
      <c r="B578" s="48"/>
      <c r="C578" s="48"/>
      <c r="D578" s="45"/>
      <c r="E578" s="46"/>
      <c r="F578" s="50" t="s">
        <v>302</v>
      </c>
      <c r="G578" s="6"/>
      <c r="H578" s="51"/>
      <c r="I578" s="120"/>
      <c r="J578" s="127"/>
    </row>
    <row r="579" spans="1:10" ht="28.8">
      <c r="A579" s="48"/>
      <c r="B579" s="48"/>
      <c r="C579" s="48"/>
      <c r="D579" s="45"/>
      <c r="E579" s="95"/>
      <c r="F579" s="50" t="s">
        <v>564</v>
      </c>
      <c r="G579" s="6"/>
      <c r="H579" s="51"/>
      <c r="I579" s="120"/>
      <c r="J579" s="127"/>
    </row>
    <row r="580" spans="1:10">
      <c r="A580" s="48"/>
      <c r="B580" s="48"/>
      <c r="C580" s="48"/>
      <c r="D580" s="49"/>
      <c r="E580" s="46"/>
      <c r="F580" s="129" t="s">
        <v>115</v>
      </c>
      <c r="G580" s="75"/>
      <c r="H580" s="96"/>
      <c r="I580" s="124"/>
      <c r="J580" s="127"/>
    </row>
    <row r="581" spans="1:10">
      <c r="A581" s="268"/>
      <c r="B581" s="268"/>
      <c r="C581" s="254"/>
      <c r="D581" s="45">
        <v>2</v>
      </c>
      <c r="E581" s="255"/>
      <c r="F581" s="266" t="s">
        <v>481</v>
      </c>
      <c r="G581" s="52" t="s">
        <v>116</v>
      </c>
      <c r="H581" s="53">
        <v>1</v>
      </c>
      <c r="I581" s="117"/>
      <c r="J581" s="298" t="str">
        <f t="shared" ref="J581:J589" si="43">IF(H581*I581,H581*I581,"")</f>
        <v/>
      </c>
    </row>
    <row r="582" spans="1:10">
      <c r="A582" s="257"/>
      <c r="B582" s="257"/>
      <c r="C582" s="257"/>
      <c r="D582" s="45">
        <v>3</v>
      </c>
      <c r="E582" s="255"/>
      <c r="F582" s="266" t="s">
        <v>313</v>
      </c>
      <c r="G582" s="52" t="s">
        <v>116</v>
      </c>
      <c r="H582" s="53">
        <v>3</v>
      </c>
      <c r="I582" s="117"/>
      <c r="J582" s="298" t="str">
        <f t="shared" si="43"/>
        <v/>
      </c>
    </row>
    <row r="583" spans="1:10">
      <c r="A583" s="268"/>
      <c r="B583" s="268"/>
      <c r="C583" s="254"/>
      <c r="D583" s="45">
        <v>4</v>
      </c>
      <c r="E583" s="255"/>
      <c r="F583" s="266" t="s">
        <v>482</v>
      </c>
      <c r="G583" s="52" t="s">
        <v>116</v>
      </c>
      <c r="H583" s="53">
        <v>1</v>
      </c>
      <c r="I583" s="117"/>
      <c r="J583" s="298" t="str">
        <f t="shared" si="43"/>
        <v/>
      </c>
    </row>
    <row r="584" spans="1:10">
      <c r="A584" s="268"/>
      <c r="B584" s="268"/>
      <c r="C584" s="254"/>
      <c r="D584" s="45">
        <v>5</v>
      </c>
      <c r="E584" s="255"/>
      <c r="F584" s="266" t="s">
        <v>483</v>
      </c>
      <c r="G584" s="52" t="s">
        <v>116</v>
      </c>
      <c r="H584" s="53">
        <v>1</v>
      </c>
      <c r="I584" s="117"/>
      <c r="J584" s="298" t="str">
        <f t="shared" si="43"/>
        <v/>
      </c>
    </row>
    <row r="585" spans="1:10">
      <c r="A585" s="268"/>
      <c r="B585" s="268"/>
      <c r="C585" s="254"/>
      <c r="D585" s="45">
        <v>6</v>
      </c>
      <c r="E585" s="255"/>
      <c r="F585" s="266" t="s">
        <v>484</v>
      </c>
      <c r="G585" s="52" t="s">
        <v>116</v>
      </c>
      <c r="H585" s="53">
        <v>1</v>
      </c>
      <c r="I585" s="117"/>
      <c r="J585" s="298" t="str">
        <f t="shared" si="43"/>
        <v/>
      </c>
    </row>
    <row r="586" spans="1:10">
      <c r="A586" s="257"/>
      <c r="B586" s="257"/>
      <c r="C586" s="257"/>
      <c r="D586" s="45">
        <v>7</v>
      </c>
      <c r="E586" s="255"/>
      <c r="F586" s="266" t="s">
        <v>314</v>
      </c>
      <c r="G586" s="52" t="s">
        <v>116</v>
      </c>
      <c r="H586" s="53">
        <v>3</v>
      </c>
      <c r="I586" s="117"/>
      <c r="J586" s="298" t="str">
        <f t="shared" si="43"/>
        <v/>
      </c>
    </row>
    <row r="587" spans="1:10">
      <c r="A587" s="257"/>
      <c r="B587" s="257"/>
      <c r="C587" s="257"/>
      <c r="D587" s="45">
        <v>8</v>
      </c>
      <c r="E587" s="255"/>
      <c r="F587" s="266" t="s">
        <v>315</v>
      </c>
      <c r="G587" s="52" t="s">
        <v>116</v>
      </c>
      <c r="H587" s="53">
        <v>3</v>
      </c>
      <c r="I587" s="117"/>
      <c r="J587" s="298" t="str">
        <f t="shared" si="43"/>
        <v/>
      </c>
    </row>
    <row r="588" spans="1:10">
      <c r="A588" s="257"/>
      <c r="B588" s="257"/>
      <c r="C588" s="257"/>
      <c r="D588" s="45">
        <v>9</v>
      </c>
      <c r="E588" s="255"/>
      <c r="F588" s="266" t="s">
        <v>316</v>
      </c>
      <c r="G588" s="52" t="s">
        <v>116</v>
      </c>
      <c r="H588" s="53">
        <v>4</v>
      </c>
      <c r="I588" s="117"/>
      <c r="J588" s="298" t="str">
        <f t="shared" si="43"/>
        <v/>
      </c>
    </row>
    <row r="589" spans="1:10">
      <c r="A589" s="257"/>
      <c r="B589" s="257"/>
      <c r="C589" s="257"/>
      <c r="D589" s="45">
        <v>10</v>
      </c>
      <c r="E589" s="255"/>
      <c r="F589" s="266" t="s">
        <v>485</v>
      </c>
      <c r="G589" s="52" t="s">
        <v>116</v>
      </c>
      <c r="H589" s="53">
        <v>1</v>
      </c>
      <c r="I589" s="117"/>
      <c r="J589" s="298" t="str">
        <f t="shared" si="43"/>
        <v/>
      </c>
    </row>
    <row r="590" spans="1:10">
      <c r="A590" s="260"/>
      <c r="B590" s="260"/>
      <c r="C590" s="260"/>
      <c r="D590" s="260"/>
      <c r="E590" s="261"/>
      <c r="F590" s="278"/>
      <c r="G590" s="220"/>
      <c r="H590" s="12"/>
      <c r="I590" s="162"/>
      <c r="J590" s="381"/>
    </row>
    <row r="591" spans="1:10">
      <c r="A591" s="55" t="str">
        <f>A$434</f>
        <v>A.</v>
      </c>
      <c r="B591" s="55">
        <f>B$434</f>
        <v>6</v>
      </c>
      <c r="C591" s="44">
        <v>5</v>
      </c>
      <c r="D591" s="45"/>
      <c r="E591" s="46"/>
      <c r="F591" s="299" t="s">
        <v>568</v>
      </c>
      <c r="G591" s="6"/>
      <c r="H591" s="94"/>
      <c r="I591" s="120"/>
      <c r="J591" s="127" t="s">
        <v>17</v>
      </c>
    </row>
    <row r="592" spans="1:10" ht="28.8">
      <c r="A592" s="55"/>
      <c r="B592" s="55"/>
      <c r="C592" s="44"/>
      <c r="D592" s="45"/>
      <c r="E592" s="46"/>
      <c r="F592" s="50" t="s">
        <v>337</v>
      </c>
      <c r="G592" s="6"/>
      <c r="H592" s="94"/>
      <c r="I592" s="120"/>
      <c r="J592" s="127"/>
    </row>
    <row r="593" spans="1:10">
      <c r="A593" s="48"/>
      <c r="B593" s="48"/>
      <c r="C593" s="48"/>
      <c r="D593" s="49"/>
      <c r="E593" s="46"/>
      <c r="F593" s="143" t="s">
        <v>297</v>
      </c>
      <c r="G593" s="57"/>
      <c r="H593" s="84"/>
      <c r="I593" s="1"/>
      <c r="J593" s="127"/>
    </row>
    <row r="594" spans="1:10" ht="28.8">
      <c r="A594" s="48"/>
      <c r="B594" s="48"/>
      <c r="C594" s="48"/>
      <c r="D594" s="45">
        <v>1</v>
      </c>
      <c r="E594" s="46"/>
      <c r="F594" s="50" t="s">
        <v>522</v>
      </c>
      <c r="G594" s="52" t="s">
        <v>18</v>
      </c>
      <c r="H594" s="53">
        <v>1</v>
      </c>
      <c r="I594" s="117"/>
      <c r="J594" s="298" t="str">
        <f t="shared" ref="J594" si="44">IF(H594*I594,H594*I594,"")</f>
        <v/>
      </c>
    </row>
    <row r="595" spans="1:10" ht="28.8">
      <c r="A595" s="48"/>
      <c r="B595" s="48"/>
      <c r="C595" s="48"/>
      <c r="D595" s="45"/>
      <c r="E595" s="46"/>
      <c r="F595" s="50" t="s">
        <v>286</v>
      </c>
      <c r="G595" s="6"/>
      <c r="H595" s="51"/>
      <c r="I595" s="120"/>
      <c r="J595" s="127"/>
    </row>
    <row r="596" spans="1:10">
      <c r="A596" s="48"/>
      <c r="B596" s="48"/>
      <c r="C596" s="48"/>
      <c r="D596" s="45"/>
      <c r="E596" s="95"/>
      <c r="F596" s="50" t="s">
        <v>321</v>
      </c>
      <c r="G596" s="6"/>
      <c r="H596" s="51"/>
      <c r="I596" s="120"/>
      <c r="J596" s="127"/>
    </row>
    <row r="597" spans="1:10">
      <c r="A597" s="48"/>
      <c r="B597" s="48"/>
      <c r="C597" s="48"/>
      <c r="D597" s="45"/>
      <c r="F597" s="50" t="s">
        <v>325</v>
      </c>
      <c r="G597" s="6"/>
      <c r="H597" s="51"/>
      <c r="I597" s="120"/>
      <c r="J597" s="127"/>
    </row>
    <row r="598" spans="1:10" ht="28.8">
      <c r="A598" s="48"/>
      <c r="B598" s="48"/>
      <c r="C598" s="48"/>
      <c r="D598" s="45"/>
      <c r="F598" s="50" t="s">
        <v>323</v>
      </c>
      <c r="G598" s="6"/>
      <c r="H598" s="51"/>
      <c r="I598" s="120"/>
      <c r="J598" s="127"/>
    </row>
    <row r="599" spans="1:10">
      <c r="A599" s="48"/>
      <c r="B599" s="48"/>
      <c r="C599" s="48"/>
      <c r="D599" s="45"/>
      <c r="E599" s="95"/>
      <c r="F599" s="50" t="s">
        <v>319</v>
      </c>
      <c r="G599" s="6"/>
      <c r="H599" s="51"/>
      <c r="I599" s="120"/>
      <c r="J599" s="127"/>
    </row>
    <row r="600" spans="1:10">
      <c r="A600" s="48"/>
      <c r="B600" s="48"/>
      <c r="C600" s="48"/>
      <c r="D600" s="45"/>
      <c r="E600" s="46"/>
      <c r="F600" s="50" t="s">
        <v>103</v>
      </c>
      <c r="G600" s="6"/>
      <c r="H600" s="51"/>
      <c r="I600" s="120"/>
      <c r="J600" s="127"/>
    </row>
    <row r="601" spans="1:10">
      <c r="A601" s="48"/>
      <c r="B601" s="48"/>
      <c r="C601" s="48"/>
      <c r="D601" s="45"/>
      <c r="E601" s="95"/>
      <c r="F601" s="50" t="s">
        <v>330</v>
      </c>
      <c r="G601" s="6"/>
      <c r="H601" s="51"/>
      <c r="I601" s="120"/>
      <c r="J601" s="127"/>
    </row>
    <row r="602" spans="1:10">
      <c r="A602" s="48"/>
      <c r="B602" s="48"/>
      <c r="C602" s="48"/>
      <c r="D602" s="45"/>
      <c r="E602" s="46"/>
      <c r="F602" s="50" t="s">
        <v>302</v>
      </c>
      <c r="G602" s="6"/>
      <c r="H602" s="51"/>
      <c r="I602" s="120"/>
      <c r="J602" s="127"/>
    </row>
    <row r="603" spans="1:10" ht="28.8">
      <c r="A603" s="48"/>
      <c r="B603" s="48"/>
      <c r="C603" s="48"/>
      <c r="D603" s="45"/>
      <c r="E603" s="95"/>
      <c r="F603" s="50" t="s">
        <v>564</v>
      </c>
      <c r="G603" s="6"/>
      <c r="H603" s="51"/>
      <c r="I603" s="120"/>
      <c r="J603" s="127"/>
    </row>
    <row r="604" spans="1:10">
      <c r="A604" s="48"/>
      <c r="B604" s="48"/>
      <c r="C604" s="48"/>
      <c r="D604" s="49"/>
      <c r="E604" s="46"/>
      <c r="F604" s="129" t="s">
        <v>115</v>
      </c>
      <c r="G604" s="75"/>
      <c r="H604" s="96"/>
      <c r="I604" s="124"/>
      <c r="J604" s="127"/>
    </row>
    <row r="605" spans="1:10">
      <c r="A605" s="268"/>
      <c r="B605" s="268"/>
      <c r="C605" s="254"/>
      <c r="D605" s="45">
        <v>2</v>
      </c>
      <c r="E605" s="255"/>
      <c r="F605" s="266" t="s">
        <v>481</v>
      </c>
      <c r="G605" s="52" t="s">
        <v>116</v>
      </c>
      <c r="H605" s="53">
        <v>1</v>
      </c>
      <c r="I605" s="117"/>
      <c r="J605" s="298" t="str">
        <f t="shared" ref="J605:J613" si="45">IF(H605*I605,H605*I605,"")</f>
        <v/>
      </c>
    </row>
    <row r="606" spans="1:10">
      <c r="A606" s="257"/>
      <c r="B606" s="257"/>
      <c r="C606" s="257"/>
      <c r="D606" s="45">
        <v>3</v>
      </c>
      <c r="E606" s="255"/>
      <c r="F606" s="266" t="s">
        <v>313</v>
      </c>
      <c r="G606" s="52" t="s">
        <v>116</v>
      </c>
      <c r="H606" s="53">
        <v>3</v>
      </c>
      <c r="I606" s="117"/>
      <c r="J606" s="298" t="str">
        <f t="shared" si="45"/>
        <v/>
      </c>
    </row>
    <row r="607" spans="1:10">
      <c r="A607" s="268"/>
      <c r="B607" s="268"/>
      <c r="C607" s="254"/>
      <c r="D607" s="45">
        <v>4</v>
      </c>
      <c r="E607" s="255"/>
      <c r="F607" s="266" t="s">
        <v>482</v>
      </c>
      <c r="G607" s="52" t="s">
        <v>116</v>
      </c>
      <c r="H607" s="53">
        <v>1</v>
      </c>
      <c r="I607" s="117"/>
      <c r="J607" s="298" t="str">
        <f t="shared" si="45"/>
        <v/>
      </c>
    </row>
    <row r="608" spans="1:10">
      <c r="A608" s="268"/>
      <c r="B608" s="268"/>
      <c r="C608" s="254"/>
      <c r="D608" s="45">
        <v>5</v>
      </c>
      <c r="E608" s="255"/>
      <c r="F608" s="266" t="s">
        <v>483</v>
      </c>
      <c r="G608" s="52" t="s">
        <v>116</v>
      </c>
      <c r="H608" s="53">
        <v>1</v>
      </c>
      <c r="I608" s="117"/>
      <c r="J608" s="298" t="str">
        <f t="shared" si="45"/>
        <v/>
      </c>
    </row>
    <row r="609" spans="1:10">
      <c r="A609" s="268"/>
      <c r="B609" s="268"/>
      <c r="C609" s="254"/>
      <c r="D609" s="45">
        <v>6</v>
      </c>
      <c r="E609" s="255"/>
      <c r="F609" s="266" t="s">
        <v>484</v>
      </c>
      <c r="G609" s="52" t="s">
        <v>116</v>
      </c>
      <c r="H609" s="53">
        <v>1</v>
      </c>
      <c r="I609" s="117"/>
      <c r="J609" s="298" t="str">
        <f t="shared" si="45"/>
        <v/>
      </c>
    </row>
    <row r="610" spans="1:10">
      <c r="A610" s="257"/>
      <c r="B610" s="257"/>
      <c r="C610" s="257"/>
      <c r="D610" s="45">
        <v>7</v>
      </c>
      <c r="E610" s="255"/>
      <c r="F610" s="266" t="s">
        <v>314</v>
      </c>
      <c r="G610" s="52" t="s">
        <v>116</v>
      </c>
      <c r="H610" s="53">
        <v>3</v>
      </c>
      <c r="I610" s="117"/>
      <c r="J610" s="298" t="str">
        <f t="shared" si="45"/>
        <v/>
      </c>
    </row>
    <row r="611" spans="1:10">
      <c r="A611" s="257"/>
      <c r="B611" s="257"/>
      <c r="C611" s="257"/>
      <c r="D611" s="45">
        <v>8</v>
      </c>
      <c r="E611" s="255"/>
      <c r="F611" s="266" t="s">
        <v>315</v>
      </c>
      <c r="G611" s="52" t="s">
        <v>116</v>
      </c>
      <c r="H611" s="53">
        <v>4</v>
      </c>
      <c r="I611" s="117"/>
      <c r="J611" s="298" t="str">
        <f t="shared" si="45"/>
        <v/>
      </c>
    </row>
    <row r="612" spans="1:10">
      <c r="A612" s="257"/>
      <c r="B612" s="257"/>
      <c r="C612" s="257"/>
      <c r="D612" s="45">
        <v>9</v>
      </c>
      <c r="E612" s="255"/>
      <c r="F612" s="266" t="s">
        <v>316</v>
      </c>
      <c r="G612" s="52" t="s">
        <v>116</v>
      </c>
      <c r="H612" s="53">
        <v>4</v>
      </c>
      <c r="I612" s="117"/>
      <c r="J612" s="298" t="str">
        <f t="shared" si="45"/>
        <v/>
      </c>
    </row>
    <row r="613" spans="1:10">
      <c r="A613" s="257"/>
      <c r="B613" s="257"/>
      <c r="C613" s="257"/>
      <c r="D613" s="45">
        <v>10</v>
      </c>
      <c r="E613" s="255"/>
      <c r="F613" s="266" t="s">
        <v>485</v>
      </c>
      <c r="G613" s="52" t="s">
        <v>116</v>
      </c>
      <c r="H613" s="53">
        <v>1</v>
      </c>
      <c r="I613" s="117"/>
      <c r="J613" s="298" t="str">
        <f t="shared" si="45"/>
        <v/>
      </c>
    </row>
    <row r="614" spans="1:10">
      <c r="A614" s="260"/>
      <c r="B614" s="260"/>
      <c r="C614" s="260"/>
      <c r="D614" s="260"/>
      <c r="E614" s="261"/>
      <c r="F614" s="278"/>
      <c r="G614" s="220"/>
      <c r="H614" s="12"/>
      <c r="I614" s="162"/>
      <c r="J614" s="381"/>
    </row>
    <row r="615" spans="1:10">
      <c r="A615" s="55" t="str">
        <f>A$434</f>
        <v>A.</v>
      </c>
      <c r="B615" s="55">
        <f>B$434</f>
        <v>6</v>
      </c>
      <c r="C615" s="44">
        <v>6</v>
      </c>
      <c r="D615" s="45"/>
      <c r="E615" s="46"/>
      <c r="F615" s="299" t="s">
        <v>569</v>
      </c>
      <c r="G615" s="6"/>
      <c r="H615" s="94"/>
      <c r="I615" s="120"/>
      <c r="J615" s="127" t="s">
        <v>17</v>
      </c>
    </row>
    <row r="616" spans="1:10" ht="28.8">
      <c r="A616" s="55"/>
      <c r="B616" s="55"/>
      <c r="C616" s="44"/>
      <c r="D616" s="45"/>
      <c r="E616" s="46"/>
      <c r="F616" s="50" t="s">
        <v>337</v>
      </c>
      <c r="G616" s="6"/>
      <c r="H616" s="94"/>
      <c r="I616" s="120"/>
      <c r="J616" s="127"/>
    </row>
    <row r="617" spans="1:10">
      <c r="A617" s="48"/>
      <c r="B617" s="48"/>
      <c r="C617" s="48"/>
      <c r="D617" s="49"/>
      <c r="E617" s="46"/>
      <c r="F617" s="143" t="s">
        <v>297</v>
      </c>
      <c r="G617" s="57"/>
      <c r="H617" s="84"/>
      <c r="I617" s="1"/>
      <c r="J617" s="127"/>
    </row>
    <row r="618" spans="1:10" ht="28.8">
      <c r="A618" s="48"/>
      <c r="B618" s="48"/>
      <c r="C618" s="48"/>
      <c r="D618" s="45">
        <v>1</v>
      </c>
      <c r="E618" s="46"/>
      <c r="F618" s="50" t="s">
        <v>522</v>
      </c>
      <c r="G618" s="52" t="s">
        <v>18</v>
      </c>
      <c r="H618" s="53"/>
      <c r="I618" s="117"/>
      <c r="J618" s="298" t="str">
        <f t="shared" ref="J618" si="46">IF(H618*I618,H618*I618,"")</f>
        <v/>
      </c>
    </row>
    <row r="619" spans="1:10" ht="28.8">
      <c r="A619" s="48"/>
      <c r="B619" s="48"/>
      <c r="C619" s="48"/>
      <c r="D619" s="45"/>
      <c r="E619" s="46"/>
      <c r="F619" s="50" t="s">
        <v>286</v>
      </c>
      <c r="G619" s="6"/>
      <c r="H619" s="51"/>
      <c r="I619" s="120"/>
      <c r="J619" s="127"/>
    </row>
    <row r="620" spans="1:10">
      <c r="A620" s="48"/>
      <c r="B620" s="48"/>
      <c r="C620" s="48"/>
      <c r="D620" s="45"/>
      <c r="E620" s="95"/>
      <c r="F620" s="50" t="s">
        <v>321</v>
      </c>
      <c r="G620" s="6"/>
      <c r="H620" s="51"/>
      <c r="I620" s="120"/>
      <c r="J620" s="127"/>
    </row>
    <row r="621" spans="1:10">
      <c r="A621" s="48"/>
      <c r="B621" s="48"/>
      <c r="C621" s="48"/>
      <c r="D621" s="45"/>
      <c r="F621" s="50" t="s">
        <v>325</v>
      </c>
      <c r="G621" s="6"/>
      <c r="H621" s="51"/>
      <c r="I621" s="120"/>
      <c r="J621" s="127"/>
    </row>
    <row r="622" spans="1:10" ht="28.8">
      <c r="A622" s="48"/>
      <c r="B622" s="48"/>
      <c r="C622" s="48"/>
      <c r="D622" s="45"/>
      <c r="F622" s="50" t="s">
        <v>323</v>
      </c>
      <c r="G622" s="6"/>
      <c r="H622" s="51"/>
      <c r="I622" s="120"/>
      <c r="J622" s="127"/>
    </row>
    <row r="623" spans="1:10">
      <c r="A623" s="48"/>
      <c r="B623" s="48"/>
      <c r="C623" s="48"/>
      <c r="D623" s="45"/>
      <c r="E623" s="95"/>
      <c r="F623" s="50" t="s">
        <v>319</v>
      </c>
      <c r="G623" s="6"/>
      <c r="H623" s="51"/>
      <c r="I623" s="120"/>
      <c r="J623" s="127"/>
    </row>
    <row r="624" spans="1:10">
      <c r="A624" s="48"/>
      <c r="B624" s="48"/>
      <c r="C624" s="48"/>
      <c r="D624" s="45"/>
      <c r="E624" s="46"/>
      <c r="F624" s="50" t="s">
        <v>103</v>
      </c>
      <c r="G624" s="6"/>
      <c r="H624" s="51"/>
      <c r="I624" s="120"/>
      <c r="J624" s="127"/>
    </row>
    <row r="625" spans="1:10">
      <c r="A625" s="48"/>
      <c r="B625" s="48"/>
      <c r="C625" s="48"/>
      <c r="D625" s="45"/>
      <c r="E625" s="95"/>
      <c r="F625" s="50" t="s">
        <v>330</v>
      </c>
      <c r="G625" s="6"/>
      <c r="H625" s="51"/>
      <c r="I625" s="120"/>
      <c r="J625" s="127"/>
    </row>
    <row r="626" spans="1:10">
      <c r="A626" s="48"/>
      <c r="B626" s="48"/>
      <c r="C626" s="48"/>
      <c r="D626" s="45"/>
      <c r="E626" s="46"/>
      <c r="F626" s="50" t="s">
        <v>302</v>
      </c>
      <c r="G626" s="6"/>
      <c r="H626" s="51"/>
      <c r="I626" s="120"/>
      <c r="J626" s="127"/>
    </row>
    <row r="627" spans="1:10" ht="28.8">
      <c r="A627" s="48"/>
      <c r="B627" s="48"/>
      <c r="C627" s="48"/>
      <c r="D627" s="45"/>
      <c r="E627" s="95"/>
      <c r="F627" s="50" t="s">
        <v>564</v>
      </c>
      <c r="G627" s="6"/>
      <c r="H627" s="51"/>
      <c r="I627" s="120"/>
      <c r="J627" s="127"/>
    </row>
    <row r="628" spans="1:10">
      <c r="A628" s="48"/>
      <c r="B628" s="48"/>
      <c r="C628" s="48"/>
      <c r="D628" s="49"/>
      <c r="E628" s="46"/>
      <c r="F628" s="129" t="s">
        <v>115</v>
      </c>
      <c r="G628" s="75"/>
      <c r="H628" s="96"/>
      <c r="I628" s="124"/>
      <c r="J628" s="127"/>
    </row>
    <row r="629" spans="1:10">
      <c r="A629" s="268"/>
      <c r="B629" s="268"/>
      <c r="C629" s="254"/>
      <c r="D629" s="45">
        <v>2</v>
      </c>
      <c r="E629" s="255"/>
      <c r="F629" s="266" t="s">
        <v>481</v>
      </c>
      <c r="G629" s="52" t="s">
        <v>116</v>
      </c>
      <c r="H629" s="53"/>
      <c r="I629" s="117"/>
      <c r="J629" s="298" t="str">
        <f t="shared" ref="J629:J637" si="47">IF(H629*I629,H629*I629,"")</f>
        <v/>
      </c>
    </row>
    <row r="630" spans="1:10">
      <c r="A630" s="257"/>
      <c r="B630" s="257"/>
      <c r="C630" s="257"/>
      <c r="D630" s="45">
        <v>3</v>
      </c>
      <c r="E630" s="255"/>
      <c r="F630" s="266" t="s">
        <v>313</v>
      </c>
      <c r="G630" s="52" t="s">
        <v>116</v>
      </c>
      <c r="H630" s="53"/>
      <c r="I630" s="117"/>
      <c r="J630" s="298" t="str">
        <f t="shared" si="47"/>
        <v/>
      </c>
    </row>
    <row r="631" spans="1:10">
      <c r="A631" s="268"/>
      <c r="B631" s="268"/>
      <c r="C631" s="254"/>
      <c r="D631" s="45">
        <v>4</v>
      </c>
      <c r="E631" s="255"/>
      <c r="F631" s="266" t="s">
        <v>482</v>
      </c>
      <c r="G631" s="52" t="s">
        <v>116</v>
      </c>
      <c r="H631" s="53"/>
      <c r="I631" s="117"/>
      <c r="J631" s="298" t="str">
        <f t="shared" si="47"/>
        <v/>
      </c>
    </row>
    <row r="632" spans="1:10">
      <c r="A632" s="268"/>
      <c r="B632" s="268"/>
      <c r="C632" s="254"/>
      <c r="D632" s="45">
        <v>5</v>
      </c>
      <c r="E632" s="255"/>
      <c r="F632" s="266" t="s">
        <v>483</v>
      </c>
      <c r="G632" s="52" t="s">
        <v>116</v>
      </c>
      <c r="H632" s="53"/>
      <c r="I632" s="117"/>
      <c r="J632" s="298" t="str">
        <f t="shared" si="47"/>
        <v/>
      </c>
    </row>
    <row r="633" spans="1:10">
      <c r="A633" s="268"/>
      <c r="B633" s="268"/>
      <c r="C633" s="254"/>
      <c r="D633" s="45">
        <v>6</v>
      </c>
      <c r="E633" s="255"/>
      <c r="F633" s="266" t="s">
        <v>484</v>
      </c>
      <c r="G633" s="52" t="s">
        <v>116</v>
      </c>
      <c r="H633" s="53"/>
      <c r="I633" s="117"/>
      <c r="J633" s="298" t="str">
        <f t="shared" si="47"/>
        <v/>
      </c>
    </row>
    <row r="634" spans="1:10">
      <c r="A634" s="257"/>
      <c r="B634" s="257"/>
      <c r="C634" s="257"/>
      <c r="D634" s="45">
        <v>7</v>
      </c>
      <c r="E634" s="255"/>
      <c r="F634" s="266" t="s">
        <v>314</v>
      </c>
      <c r="G634" s="52" t="s">
        <v>116</v>
      </c>
      <c r="H634" s="53"/>
      <c r="I634" s="117"/>
      <c r="J634" s="298" t="str">
        <f t="shared" si="47"/>
        <v/>
      </c>
    </row>
    <row r="635" spans="1:10">
      <c r="A635" s="257"/>
      <c r="B635" s="257"/>
      <c r="C635" s="257"/>
      <c r="D635" s="45">
        <v>8</v>
      </c>
      <c r="E635" s="255"/>
      <c r="F635" s="266" t="s">
        <v>315</v>
      </c>
      <c r="G635" s="52" t="s">
        <v>116</v>
      </c>
      <c r="H635" s="53"/>
      <c r="I635" s="117"/>
      <c r="J635" s="298" t="str">
        <f t="shared" si="47"/>
        <v/>
      </c>
    </row>
    <row r="636" spans="1:10">
      <c r="A636" s="257"/>
      <c r="B636" s="257"/>
      <c r="C636" s="257"/>
      <c r="D636" s="45">
        <v>9</v>
      </c>
      <c r="E636" s="255"/>
      <c r="F636" s="266" t="s">
        <v>316</v>
      </c>
      <c r="G636" s="52" t="s">
        <v>116</v>
      </c>
      <c r="H636" s="53"/>
      <c r="I636" s="117"/>
      <c r="J636" s="298" t="str">
        <f t="shared" si="47"/>
        <v/>
      </c>
    </row>
    <row r="637" spans="1:10">
      <c r="A637" s="257"/>
      <c r="B637" s="257"/>
      <c r="C637" s="257"/>
      <c r="D637" s="45">
        <v>10</v>
      </c>
      <c r="E637" s="255"/>
      <c r="F637" s="266" t="s">
        <v>485</v>
      </c>
      <c r="G637" s="52" t="s">
        <v>116</v>
      </c>
      <c r="H637" s="53"/>
      <c r="I637" s="117"/>
      <c r="J637" s="298" t="str">
        <f t="shared" si="47"/>
        <v/>
      </c>
    </row>
    <row r="638" spans="1:10">
      <c r="A638" s="260"/>
      <c r="B638" s="260"/>
      <c r="C638" s="260"/>
      <c r="D638" s="260"/>
      <c r="E638" s="261"/>
      <c r="F638" s="278"/>
      <c r="G638" s="220"/>
      <c r="H638" s="12"/>
      <c r="I638" s="162"/>
      <c r="J638" s="381"/>
    </row>
    <row r="639" spans="1:10">
      <c r="A639" s="55" t="str">
        <f>A$434</f>
        <v>A.</v>
      </c>
      <c r="B639" s="55">
        <f>B$434</f>
        <v>6</v>
      </c>
      <c r="C639" s="44">
        <v>7</v>
      </c>
      <c r="D639" s="45"/>
      <c r="E639" s="46"/>
      <c r="F639" s="299" t="s">
        <v>570</v>
      </c>
      <c r="G639" s="6"/>
      <c r="H639" s="94"/>
      <c r="I639" s="120"/>
      <c r="J639" s="127" t="s">
        <v>17</v>
      </c>
    </row>
    <row r="640" spans="1:10" ht="28.8">
      <c r="A640" s="55"/>
      <c r="B640" s="55"/>
      <c r="C640" s="44"/>
      <c r="D640" s="45"/>
      <c r="E640" s="46"/>
      <c r="F640" s="50" t="s">
        <v>337</v>
      </c>
      <c r="G640" s="6"/>
      <c r="H640" s="94"/>
      <c r="I640" s="120"/>
      <c r="J640" s="127"/>
    </row>
    <row r="641" spans="1:10">
      <c r="A641" s="48"/>
      <c r="B641" s="48"/>
      <c r="C641" s="48"/>
      <c r="D641" s="49"/>
      <c r="E641" s="46"/>
      <c r="F641" s="143" t="s">
        <v>297</v>
      </c>
      <c r="G641" s="57"/>
      <c r="H641" s="84"/>
      <c r="I641" s="1"/>
      <c r="J641" s="127"/>
    </row>
    <row r="642" spans="1:10" ht="28.8">
      <c r="A642" s="48"/>
      <c r="B642" s="48"/>
      <c r="C642" s="48"/>
      <c r="D642" s="45">
        <v>1</v>
      </c>
      <c r="E642" s="46"/>
      <c r="F642" s="50" t="s">
        <v>522</v>
      </c>
      <c r="G642" s="52" t="s">
        <v>18</v>
      </c>
      <c r="H642" s="53"/>
      <c r="I642" s="117"/>
      <c r="J642" s="298" t="str">
        <f t="shared" ref="J642" si="48">IF(H642*I642,H642*I642,"")</f>
        <v/>
      </c>
    </row>
    <row r="643" spans="1:10" ht="28.8">
      <c r="A643" s="48"/>
      <c r="B643" s="48"/>
      <c r="C643" s="48"/>
      <c r="D643" s="45"/>
      <c r="E643" s="46"/>
      <c r="F643" s="50" t="s">
        <v>286</v>
      </c>
      <c r="G643" s="6"/>
      <c r="H643" s="51"/>
      <c r="I643" s="120"/>
      <c r="J643" s="127"/>
    </row>
    <row r="644" spans="1:10">
      <c r="A644" s="48"/>
      <c r="B644" s="48"/>
      <c r="C644" s="48"/>
      <c r="D644" s="45"/>
      <c r="E644" s="95"/>
      <c r="F644" s="50" t="s">
        <v>321</v>
      </c>
      <c r="G644" s="6"/>
      <c r="H644" s="51"/>
      <c r="I644" s="120"/>
      <c r="J644" s="127"/>
    </row>
    <row r="645" spans="1:10">
      <c r="A645" s="48"/>
      <c r="B645" s="48"/>
      <c r="C645" s="48"/>
      <c r="D645" s="45"/>
      <c r="F645" s="50" t="s">
        <v>325</v>
      </c>
      <c r="G645" s="6"/>
      <c r="H645" s="51"/>
      <c r="I645" s="120"/>
      <c r="J645" s="127"/>
    </row>
    <row r="646" spans="1:10" ht="28.8">
      <c r="A646" s="48"/>
      <c r="B646" s="48"/>
      <c r="C646" s="48"/>
      <c r="D646" s="45"/>
      <c r="F646" s="50" t="s">
        <v>323</v>
      </c>
      <c r="G646" s="6"/>
      <c r="H646" s="51"/>
      <c r="I646" s="120"/>
      <c r="J646" s="127"/>
    </row>
    <row r="647" spans="1:10">
      <c r="A647" s="48"/>
      <c r="B647" s="48"/>
      <c r="C647" s="48"/>
      <c r="D647" s="45"/>
      <c r="E647" s="95"/>
      <c r="F647" s="50" t="s">
        <v>319</v>
      </c>
      <c r="G647" s="6"/>
      <c r="H647" s="51"/>
      <c r="I647" s="120"/>
      <c r="J647" s="127"/>
    </row>
    <row r="648" spans="1:10">
      <c r="A648" s="48"/>
      <c r="B648" s="48"/>
      <c r="C648" s="48"/>
      <c r="D648" s="45"/>
      <c r="E648" s="46"/>
      <c r="F648" s="50" t="s">
        <v>103</v>
      </c>
      <c r="G648" s="6"/>
      <c r="H648" s="51"/>
      <c r="I648" s="120"/>
      <c r="J648" s="127"/>
    </row>
    <row r="649" spans="1:10">
      <c r="A649" s="48"/>
      <c r="B649" s="48"/>
      <c r="C649" s="48"/>
      <c r="D649" s="45"/>
      <c r="E649" s="95"/>
      <c r="F649" s="50" t="s">
        <v>330</v>
      </c>
      <c r="G649" s="6"/>
      <c r="H649" s="51"/>
      <c r="I649" s="120"/>
      <c r="J649" s="127"/>
    </row>
    <row r="650" spans="1:10">
      <c r="A650" s="48"/>
      <c r="B650" s="48"/>
      <c r="C650" s="48"/>
      <c r="D650" s="45"/>
      <c r="E650" s="46"/>
      <c r="F650" s="50" t="s">
        <v>302</v>
      </c>
      <c r="G650" s="6"/>
      <c r="H650" s="51"/>
      <c r="I650" s="120"/>
      <c r="J650" s="127"/>
    </row>
    <row r="651" spans="1:10" ht="28.8">
      <c r="A651" s="48"/>
      <c r="B651" s="48"/>
      <c r="C651" s="48"/>
      <c r="D651" s="45"/>
      <c r="E651" s="95"/>
      <c r="F651" s="50" t="s">
        <v>564</v>
      </c>
      <c r="G651" s="6"/>
      <c r="H651" s="51"/>
      <c r="I651" s="120"/>
      <c r="J651" s="127"/>
    </row>
    <row r="652" spans="1:10">
      <c r="A652" s="48"/>
      <c r="B652" s="48"/>
      <c r="C652" s="48"/>
      <c r="D652" s="49"/>
      <c r="E652" s="46"/>
      <c r="F652" s="129" t="s">
        <v>115</v>
      </c>
      <c r="G652" s="75"/>
      <c r="H652" s="96"/>
      <c r="I652" s="124"/>
      <c r="J652" s="127"/>
    </row>
    <row r="653" spans="1:10">
      <c r="A653" s="268"/>
      <c r="B653" s="268"/>
      <c r="C653" s="254"/>
      <c r="D653" s="45">
        <v>2</v>
      </c>
      <c r="E653" s="255"/>
      <c r="F653" s="266" t="s">
        <v>481</v>
      </c>
      <c r="G653" s="52" t="s">
        <v>116</v>
      </c>
      <c r="H653" s="53"/>
      <c r="I653" s="117"/>
      <c r="J653" s="298" t="str">
        <f t="shared" ref="J653:J661" si="49">IF(H653*I653,H653*I653,"")</f>
        <v/>
      </c>
    </row>
    <row r="654" spans="1:10">
      <c r="A654" s="257"/>
      <c r="B654" s="257"/>
      <c r="C654" s="257"/>
      <c r="D654" s="45">
        <v>3</v>
      </c>
      <c r="E654" s="255"/>
      <c r="F654" s="266" t="s">
        <v>313</v>
      </c>
      <c r="G654" s="52" t="s">
        <v>116</v>
      </c>
      <c r="H654" s="53"/>
      <c r="I654" s="117"/>
      <c r="J654" s="298" t="str">
        <f t="shared" si="49"/>
        <v/>
      </c>
    </row>
    <row r="655" spans="1:10">
      <c r="A655" s="268"/>
      <c r="B655" s="268"/>
      <c r="C655" s="254"/>
      <c r="D655" s="45">
        <v>4</v>
      </c>
      <c r="E655" s="255"/>
      <c r="F655" s="266" t="s">
        <v>482</v>
      </c>
      <c r="G655" s="52" t="s">
        <v>116</v>
      </c>
      <c r="H655" s="53"/>
      <c r="I655" s="117"/>
      <c r="J655" s="298" t="str">
        <f t="shared" si="49"/>
        <v/>
      </c>
    </row>
    <row r="656" spans="1:10">
      <c r="A656" s="268"/>
      <c r="B656" s="268"/>
      <c r="C656" s="254"/>
      <c r="D656" s="45">
        <v>5</v>
      </c>
      <c r="E656" s="255"/>
      <c r="F656" s="266" t="s">
        <v>483</v>
      </c>
      <c r="G656" s="52" t="s">
        <v>116</v>
      </c>
      <c r="H656" s="53"/>
      <c r="I656" s="117"/>
      <c r="J656" s="298" t="str">
        <f t="shared" si="49"/>
        <v/>
      </c>
    </row>
    <row r="657" spans="1:10">
      <c r="A657" s="268"/>
      <c r="B657" s="268"/>
      <c r="C657" s="254"/>
      <c r="D657" s="45">
        <v>6</v>
      </c>
      <c r="E657" s="255"/>
      <c r="F657" s="266" t="s">
        <v>484</v>
      </c>
      <c r="G657" s="52" t="s">
        <v>116</v>
      </c>
      <c r="H657" s="53"/>
      <c r="I657" s="117"/>
      <c r="J657" s="298" t="str">
        <f t="shared" si="49"/>
        <v/>
      </c>
    </row>
    <row r="658" spans="1:10">
      <c r="A658" s="257"/>
      <c r="B658" s="257"/>
      <c r="C658" s="257"/>
      <c r="D658" s="45">
        <v>7</v>
      </c>
      <c r="E658" s="255"/>
      <c r="F658" s="266" t="s">
        <v>314</v>
      </c>
      <c r="G658" s="52" t="s">
        <v>116</v>
      </c>
      <c r="H658" s="53"/>
      <c r="I658" s="117"/>
      <c r="J658" s="298" t="str">
        <f t="shared" si="49"/>
        <v/>
      </c>
    </row>
    <row r="659" spans="1:10">
      <c r="A659" s="257"/>
      <c r="B659" s="257"/>
      <c r="C659" s="257"/>
      <c r="D659" s="45">
        <v>8</v>
      </c>
      <c r="E659" s="255"/>
      <c r="F659" s="266" t="s">
        <v>315</v>
      </c>
      <c r="G659" s="52" t="s">
        <v>116</v>
      </c>
      <c r="H659" s="53"/>
      <c r="I659" s="117"/>
      <c r="J659" s="298" t="str">
        <f t="shared" si="49"/>
        <v/>
      </c>
    </row>
    <row r="660" spans="1:10">
      <c r="A660" s="257"/>
      <c r="B660" s="257"/>
      <c r="C660" s="257"/>
      <c r="D660" s="45">
        <v>9</v>
      </c>
      <c r="E660" s="255"/>
      <c r="F660" s="266" t="s">
        <v>316</v>
      </c>
      <c r="G660" s="52" t="s">
        <v>116</v>
      </c>
      <c r="H660" s="53"/>
      <c r="I660" s="117"/>
      <c r="J660" s="298" t="str">
        <f t="shared" si="49"/>
        <v/>
      </c>
    </row>
    <row r="661" spans="1:10">
      <c r="A661" s="257"/>
      <c r="B661" s="257"/>
      <c r="C661" s="257"/>
      <c r="D661" s="45">
        <v>10</v>
      </c>
      <c r="E661" s="255"/>
      <c r="F661" s="266" t="s">
        <v>485</v>
      </c>
      <c r="G661" s="52" t="s">
        <v>116</v>
      </c>
      <c r="H661" s="53"/>
      <c r="I661" s="117"/>
      <c r="J661" s="298" t="str">
        <f t="shared" si="49"/>
        <v/>
      </c>
    </row>
    <row r="662" spans="1:10">
      <c r="A662" s="260"/>
      <c r="B662" s="260"/>
      <c r="C662" s="260"/>
      <c r="D662" s="260"/>
      <c r="E662" s="261"/>
      <c r="F662" s="278"/>
      <c r="G662" s="220"/>
      <c r="H662" s="12"/>
      <c r="I662" s="162"/>
      <c r="J662" s="381"/>
    </row>
    <row r="663" spans="1:10">
      <c r="A663" s="55" t="str">
        <f>A$434</f>
        <v>A.</v>
      </c>
      <c r="B663" s="55">
        <f>B$434</f>
        <v>6</v>
      </c>
      <c r="C663" s="44">
        <v>8</v>
      </c>
      <c r="D663" s="45"/>
      <c r="E663" s="46"/>
      <c r="F663" s="299" t="s">
        <v>571</v>
      </c>
      <c r="G663" s="6"/>
      <c r="H663" s="94"/>
      <c r="I663" s="120"/>
      <c r="J663" s="127" t="s">
        <v>17</v>
      </c>
    </row>
    <row r="664" spans="1:10" ht="28.8">
      <c r="A664" s="55"/>
      <c r="B664" s="55"/>
      <c r="C664" s="44"/>
      <c r="D664" s="45"/>
      <c r="E664" s="46"/>
      <c r="F664" s="50" t="s">
        <v>337</v>
      </c>
      <c r="G664" s="6"/>
      <c r="H664" s="94"/>
      <c r="I664" s="120"/>
      <c r="J664" s="127"/>
    </row>
    <row r="665" spans="1:10">
      <c r="A665" s="48"/>
      <c r="B665" s="48"/>
      <c r="C665" s="48"/>
      <c r="D665" s="49"/>
      <c r="E665" s="46"/>
      <c r="F665" s="143" t="s">
        <v>297</v>
      </c>
      <c r="G665" s="57"/>
      <c r="H665" s="84"/>
      <c r="I665" s="1"/>
      <c r="J665" s="127"/>
    </row>
    <row r="666" spans="1:10" ht="28.8">
      <c r="A666" s="48"/>
      <c r="B666" s="48"/>
      <c r="C666" s="48"/>
      <c r="D666" s="45">
        <v>1</v>
      </c>
      <c r="E666" s="46"/>
      <c r="F666" s="50" t="s">
        <v>522</v>
      </c>
      <c r="G666" s="52" t="s">
        <v>18</v>
      </c>
      <c r="H666" s="53"/>
      <c r="I666" s="117"/>
      <c r="J666" s="298" t="str">
        <f t="shared" ref="J666" si="50">IF(H666*I666,H666*I666,"")</f>
        <v/>
      </c>
    </row>
    <row r="667" spans="1:10" ht="28.8">
      <c r="A667" s="48"/>
      <c r="B667" s="48"/>
      <c r="C667" s="48"/>
      <c r="D667" s="45"/>
      <c r="E667" s="46"/>
      <c r="F667" s="50" t="s">
        <v>286</v>
      </c>
      <c r="G667" s="6"/>
      <c r="H667" s="51"/>
      <c r="I667" s="120"/>
      <c r="J667" s="127"/>
    </row>
    <row r="668" spans="1:10">
      <c r="A668" s="48"/>
      <c r="B668" s="48"/>
      <c r="C668" s="48"/>
      <c r="D668" s="45"/>
      <c r="E668" s="95"/>
      <c r="F668" s="50" t="s">
        <v>321</v>
      </c>
      <c r="G668" s="6"/>
      <c r="H668" s="51"/>
      <c r="I668" s="120"/>
      <c r="J668" s="127"/>
    </row>
    <row r="669" spans="1:10">
      <c r="A669" s="48"/>
      <c r="B669" s="48"/>
      <c r="C669" s="48"/>
      <c r="D669" s="45"/>
      <c r="F669" s="50" t="s">
        <v>325</v>
      </c>
      <c r="G669" s="6"/>
      <c r="H669" s="51"/>
      <c r="I669" s="120"/>
      <c r="J669" s="127"/>
    </row>
    <row r="670" spans="1:10" ht="28.8">
      <c r="A670" s="48"/>
      <c r="B670" s="48"/>
      <c r="C670" s="48"/>
      <c r="D670" s="45"/>
      <c r="F670" s="50" t="s">
        <v>323</v>
      </c>
      <c r="G670" s="6"/>
      <c r="H670" s="51"/>
      <c r="I670" s="120"/>
      <c r="J670" s="127"/>
    </row>
    <row r="671" spans="1:10">
      <c r="A671" s="48"/>
      <c r="B671" s="48"/>
      <c r="C671" s="48"/>
      <c r="D671" s="45"/>
      <c r="E671" s="95"/>
      <c r="F671" s="50" t="s">
        <v>319</v>
      </c>
      <c r="G671" s="6"/>
      <c r="H671" s="51"/>
      <c r="I671" s="120"/>
      <c r="J671" s="127"/>
    </row>
    <row r="672" spans="1:10">
      <c r="A672" s="48"/>
      <c r="B672" s="48"/>
      <c r="C672" s="48"/>
      <c r="D672" s="45"/>
      <c r="E672" s="46"/>
      <c r="F672" s="50" t="s">
        <v>103</v>
      </c>
      <c r="G672" s="6"/>
      <c r="H672" s="51"/>
      <c r="I672" s="120"/>
      <c r="J672" s="127"/>
    </row>
    <row r="673" spans="1:10">
      <c r="A673" s="48"/>
      <c r="B673" s="48"/>
      <c r="C673" s="48"/>
      <c r="D673" s="45"/>
      <c r="E673" s="95"/>
      <c r="F673" s="50" t="s">
        <v>330</v>
      </c>
      <c r="G673" s="6"/>
      <c r="H673" s="51"/>
      <c r="I673" s="120"/>
      <c r="J673" s="127"/>
    </row>
    <row r="674" spans="1:10">
      <c r="A674" s="48"/>
      <c r="B674" s="48"/>
      <c r="C674" s="48"/>
      <c r="D674" s="45"/>
      <c r="E674" s="46"/>
      <c r="F674" s="50" t="s">
        <v>302</v>
      </c>
      <c r="G674" s="6"/>
      <c r="H674" s="51"/>
      <c r="I674" s="120"/>
      <c r="J674" s="127"/>
    </row>
    <row r="675" spans="1:10" ht="28.8">
      <c r="A675" s="48"/>
      <c r="B675" s="48"/>
      <c r="C675" s="48"/>
      <c r="D675" s="45"/>
      <c r="E675" s="95"/>
      <c r="F675" s="50" t="s">
        <v>324</v>
      </c>
      <c r="G675" s="6"/>
      <c r="H675" s="51"/>
      <c r="I675" s="120"/>
      <c r="J675" s="127"/>
    </row>
    <row r="676" spans="1:10">
      <c r="A676" s="48"/>
      <c r="B676" s="48"/>
      <c r="C676" s="48"/>
      <c r="D676" s="49"/>
      <c r="E676" s="46"/>
      <c r="F676" s="129" t="s">
        <v>115</v>
      </c>
      <c r="G676" s="75"/>
      <c r="H676" s="96"/>
      <c r="I676" s="124"/>
      <c r="J676" s="127"/>
    </row>
    <row r="677" spans="1:10">
      <c r="A677" s="268"/>
      <c r="B677" s="268"/>
      <c r="C677" s="254"/>
      <c r="D677" s="45">
        <v>2</v>
      </c>
      <c r="E677" s="255"/>
      <c r="F677" s="266" t="s">
        <v>481</v>
      </c>
      <c r="G677" s="52" t="s">
        <v>116</v>
      </c>
      <c r="H677" s="53"/>
      <c r="I677" s="117"/>
      <c r="J677" s="298" t="str">
        <f t="shared" ref="J677:J685" si="51">IF(H677*I677,H677*I677,"")</f>
        <v/>
      </c>
    </row>
    <row r="678" spans="1:10">
      <c r="A678" s="257"/>
      <c r="B678" s="257"/>
      <c r="C678" s="257"/>
      <c r="D678" s="45">
        <v>3</v>
      </c>
      <c r="E678" s="255"/>
      <c r="F678" s="266" t="s">
        <v>313</v>
      </c>
      <c r="G678" s="52" t="s">
        <v>116</v>
      </c>
      <c r="H678" s="53"/>
      <c r="I678" s="117"/>
      <c r="J678" s="298" t="str">
        <f t="shared" si="51"/>
        <v/>
      </c>
    </row>
    <row r="679" spans="1:10">
      <c r="A679" s="268"/>
      <c r="B679" s="268"/>
      <c r="C679" s="254"/>
      <c r="D679" s="45">
        <v>4</v>
      </c>
      <c r="E679" s="255"/>
      <c r="F679" s="266" t="s">
        <v>482</v>
      </c>
      <c r="G679" s="52" t="s">
        <v>116</v>
      </c>
      <c r="H679" s="53"/>
      <c r="I679" s="117"/>
      <c r="J679" s="298" t="str">
        <f t="shared" si="51"/>
        <v/>
      </c>
    </row>
    <row r="680" spans="1:10">
      <c r="A680" s="268"/>
      <c r="B680" s="268"/>
      <c r="C680" s="254"/>
      <c r="D680" s="45">
        <v>5</v>
      </c>
      <c r="E680" s="255"/>
      <c r="F680" s="266" t="s">
        <v>483</v>
      </c>
      <c r="G680" s="52" t="s">
        <v>116</v>
      </c>
      <c r="H680" s="53"/>
      <c r="I680" s="117"/>
      <c r="J680" s="298" t="str">
        <f t="shared" si="51"/>
        <v/>
      </c>
    </row>
    <row r="681" spans="1:10">
      <c r="A681" s="268"/>
      <c r="B681" s="268"/>
      <c r="C681" s="254"/>
      <c r="D681" s="45">
        <v>6</v>
      </c>
      <c r="E681" s="255"/>
      <c r="F681" s="266" t="s">
        <v>484</v>
      </c>
      <c r="G681" s="52" t="s">
        <v>116</v>
      </c>
      <c r="H681" s="53"/>
      <c r="I681" s="117"/>
      <c r="J681" s="298" t="str">
        <f t="shared" si="51"/>
        <v/>
      </c>
    </row>
    <row r="682" spans="1:10">
      <c r="A682" s="257"/>
      <c r="B682" s="257"/>
      <c r="C682" s="257"/>
      <c r="D682" s="45">
        <v>7</v>
      </c>
      <c r="E682" s="255"/>
      <c r="F682" s="266" t="s">
        <v>314</v>
      </c>
      <c r="G682" s="52" t="s">
        <v>116</v>
      </c>
      <c r="H682" s="53"/>
      <c r="I682" s="117"/>
      <c r="J682" s="298" t="str">
        <f t="shared" si="51"/>
        <v/>
      </c>
    </row>
    <row r="683" spans="1:10">
      <c r="A683" s="257"/>
      <c r="B683" s="257"/>
      <c r="C683" s="257"/>
      <c r="D683" s="45">
        <v>8</v>
      </c>
      <c r="E683" s="255"/>
      <c r="F683" s="266" t="s">
        <v>315</v>
      </c>
      <c r="G683" s="52" t="s">
        <v>116</v>
      </c>
      <c r="H683" s="53"/>
      <c r="I683" s="117"/>
      <c r="J683" s="298" t="str">
        <f t="shared" si="51"/>
        <v/>
      </c>
    </row>
    <row r="684" spans="1:10">
      <c r="A684" s="257"/>
      <c r="B684" s="257"/>
      <c r="C684" s="257"/>
      <c r="D684" s="45">
        <v>9</v>
      </c>
      <c r="E684" s="255"/>
      <c r="F684" s="266" t="s">
        <v>316</v>
      </c>
      <c r="G684" s="52" t="s">
        <v>116</v>
      </c>
      <c r="H684" s="53"/>
      <c r="I684" s="117"/>
      <c r="J684" s="298" t="str">
        <f t="shared" si="51"/>
        <v/>
      </c>
    </row>
    <row r="685" spans="1:10">
      <c r="A685" s="257"/>
      <c r="B685" s="257"/>
      <c r="C685" s="257"/>
      <c r="D685" s="45">
        <v>10</v>
      </c>
      <c r="E685" s="255"/>
      <c r="F685" s="266" t="s">
        <v>485</v>
      </c>
      <c r="G685" s="52" t="s">
        <v>116</v>
      </c>
      <c r="H685" s="53"/>
      <c r="I685" s="117"/>
      <c r="J685" s="298" t="str">
        <f t="shared" si="51"/>
        <v/>
      </c>
    </row>
    <row r="686" spans="1:10">
      <c r="A686" s="260"/>
      <c r="B686" s="260"/>
      <c r="C686" s="260"/>
      <c r="D686" s="260"/>
      <c r="E686" s="261"/>
      <c r="F686" s="278"/>
      <c r="G686" s="220"/>
      <c r="H686" s="12"/>
      <c r="I686" s="162"/>
      <c r="J686" s="381"/>
    </row>
    <row r="687" spans="1:10" ht="15" thickBot="1">
      <c r="A687" s="49"/>
      <c r="B687" s="49"/>
      <c r="C687" s="49"/>
      <c r="D687" s="49"/>
      <c r="E687" s="54"/>
      <c r="F687" s="130"/>
      <c r="G687" s="32"/>
      <c r="H687" s="7"/>
      <c r="I687" s="118"/>
      <c r="J687" s="381"/>
    </row>
    <row r="688" spans="1:10" ht="15.6" thickTop="1" thickBot="1">
      <c r="A688" s="61" t="str">
        <f>A$434</f>
        <v>A.</v>
      </c>
      <c r="B688" s="62">
        <f>B$434</f>
        <v>6</v>
      </c>
      <c r="C688" s="63"/>
      <c r="D688" s="151"/>
      <c r="E688" s="64"/>
      <c r="F688" s="61" t="str">
        <f>F$434</f>
        <v>ELEKTRO ENERGETSKI ORMARI</v>
      </c>
      <c r="G688" s="65"/>
      <c r="H688" s="85"/>
      <c r="I688" s="122"/>
      <c r="J688" s="382" t="str">
        <f>IF(SUM(J437:J687)=0,"",SUM(J437:J687))</f>
        <v/>
      </c>
    </row>
    <row r="689" spans="1:10" ht="15" thickTop="1">
      <c r="A689" s="68"/>
      <c r="B689" s="68"/>
      <c r="C689" s="68"/>
      <c r="D689" s="69"/>
      <c r="E689" s="4"/>
      <c r="F689" s="132"/>
      <c r="G689" s="6"/>
      <c r="H689" s="86"/>
      <c r="I689" s="123"/>
      <c r="J689" s="383"/>
    </row>
    <row r="690" spans="1:10">
      <c r="A690" s="49" t="s">
        <v>17</v>
      </c>
      <c r="B690" s="49"/>
      <c r="C690" s="49"/>
      <c r="D690" s="49"/>
      <c r="E690" s="4"/>
      <c r="F690" s="144"/>
      <c r="G690" s="6"/>
      <c r="H690" s="86"/>
      <c r="I690" s="123"/>
      <c r="J690" s="120"/>
    </row>
    <row r="691" spans="1:10">
      <c r="A691" s="159" t="str">
        <f>A20</f>
        <v>A.</v>
      </c>
      <c r="B691" s="159">
        <f>B20</f>
        <v>7</v>
      </c>
      <c r="C691" s="71"/>
      <c r="D691" s="72"/>
      <c r="E691" s="71"/>
      <c r="F691" s="159" t="str">
        <f>F20</f>
        <v>SVJETLOTEHNIKA</v>
      </c>
      <c r="G691" s="6"/>
      <c r="H691" s="93"/>
      <c r="I691" s="123"/>
      <c r="J691" s="1"/>
    </row>
    <row r="692" spans="1:10">
      <c r="A692" s="33"/>
      <c r="B692" s="33"/>
      <c r="C692" s="33"/>
      <c r="D692" s="41"/>
      <c r="E692" s="73"/>
      <c r="F692" s="134"/>
      <c r="G692" s="6"/>
      <c r="H692" s="84"/>
      <c r="I692" s="123"/>
      <c r="J692" s="127"/>
    </row>
    <row r="693" spans="1:10" ht="43.2">
      <c r="A693" s="55" t="str">
        <f>A$691</f>
        <v>A.</v>
      </c>
      <c r="B693" s="55">
        <f>B$691</f>
        <v>7</v>
      </c>
      <c r="C693" s="44">
        <v>1</v>
      </c>
      <c r="D693" s="45"/>
      <c r="E693" s="46"/>
      <c r="F693" s="299" t="s">
        <v>117</v>
      </c>
      <c r="H693" s="83"/>
      <c r="I693" s="119"/>
      <c r="J693" s="119"/>
    </row>
    <row r="694" spans="1:10" ht="43.2">
      <c r="A694" s="48"/>
      <c r="B694" s="48"/>
      <c r="C694" s="48"/>
      <c r="D694" s="45"/>
      <c r="E694" s="37"/>
      <c r="F694" s="50" t="s">
        <v>118</v>
      </c>
      <c r="G694" s="6"/>
      <c r="H694" s="97"/>
      <c r="I694" s="120"/>
      <c r="J694" s="127"/>
    </row>
    <row r="695" spans="1:10" ht="28.8">
      <c r="A695" s="48"/>
      <c r="B695" s="48"/>
      <c r="C695" s="48"/>
      <c r="D695" s="45"/>
      <c r="E695" s="37"/>
      <c r="F695" s="50" t="s">
        <v>119</v>
      </c>
      <c r="G695" s="6"/>
      <c r="H695" s="97"/>
      <c r="I695" s="120"/>
      <c r="J695" s="127"/>
    </row>
    <row r="696" spans="1:10" ht="28.8">
      <c r="A696" s="48"/>
      <c r="B696" s="48"/>
      <c r="C696" s="48"/>
      <c r="D696" s="45"/>
      <c r="E696" s="37"/>
      <c r="F696" s="50" t="s">
        <v>120</v>
      </c>
      <c r="G696" s="6"/>
      <c r="H696" s="97"/>
      <c r="I696" s="120"/>
      <c r="J696" s="127"/>
    </row>
    <row r="697" spans="1:10" ht="28.8">
      <c r="A697" s="48"/>
      <c r="B697" s="48"/>
      <c r="C697" s="48"/>
      <c r="D697" s="45"/>
      <c r="E697" s="37"/>
      <c r="F697" s="50" t="s">
        <v>572</v>
      </c>
      <c r="G697" s="6"/>
      <c r="H697" s="97"/>
      <c r="I697" s="120"/>
      <c r="J697" s="127"/>
    </row>
    <row r="698" spans="1:10">
      <c r="A698" s="48"/>
      <c r="B698" s="48"/>
      <c r="C698" s="48"/>
      <c r="D698" s="49"/>
      <c r="E698" s="46"/>
      <c r="F698" s="145" t="s">
        <v>529</v>
      </c>
      <c r="G698" s="57"/>
      <c r="H698" s="187"/>
      <c r="I698" s="154"/>
      <c r="J698" s="178"/>
    </row>
    <row r="699" spans="1:10">
      <c r="A699" s="48"/>
      <c r="B699" s="48"/>
      <c r="C699" s="48"/>
      <c r="D699" s="49"/>
      <c r="E699" s="46"/>
      <c r="F699" s="139" t="s">
        <v>332</v>
      </c>
      <c r="G699" s="57"/>
      <c r="H699" s="187"/>
      <c r="I699" s="154"/>
      <c r="J699" s="178"/>
    </row>
    <row r="700" spans="1:10">
      <c r="A700" s="48"/>
      <c r="B700" s="48"/>
      <c r="C700" s="48"/>
      <c r="D700" s="45">
        <v>1</v>
      </c>
      <c r="E700" s="37"/>
      <c r="F700" s="50" t="s">
        <v>333</v>
      </c>
      <c r="G700" s="52" t="s">
        <v>18</v>
      </c>
      <c r="H700" s="207">
        <v>5</v>
      </c>
      <c r="I700" s="152"/>
      <c r="J700" s="167" t="str">
        <f t="shared" ref="J700:J704" si="52">IF(H700*I700,H700*I700,"")</f>
        <v/>
      </c>
    </row>
    <row r="701" spans="1:10">
      <c r="A701" s="48"/>
      <c r="B701" s="48"/>
      <c r="C701" s="48"/>
      <c r="D701" s="45">
        <v>2</v>
      </c>
      <c r="E701" s="37"/>
      <c r="F701" s="50" t="s">
        <v>334</v>
      </c>
      <c r="G701" s="52" t="s">
        <v>18</v>
      </c>
      <c r="H701" s="207">
        <v>2</v>
      </c>
      <c r="I701" s="152"/>
      <c r="J701" s="167" t="str">
        <f t="shared" si="52"/>
        <v/>
      </c>
    </row>
    <row r="702" spans="1:10">
      <c r="A702" s="48"/>
      <c r="B702" s="48"/>
      <c r="C702" s="48"/>
      <c r="D702" s="45">
        <v>3</v>
      </c>
      <c r="E702" s="46"/>
      <c r="F702" s="50" t="s">
        <v>335</v>
      </c>
      <c r="G702" s="59" t="s">
        <v>18</v>
      </c>
      <c r="H702" s="208">
        <v>2</v>
      </c>
      <c r="I702" s="153"/>
      <c r="J702" s="167" t="str">
        <f t="shared" si="52"/>
        <v/>
      </c>
    </row>
    <row r="703" spans="1:10">
      <c r="A703" s="48"/>
      <c r="B703" s="48"/>
      <c r="C703" s="48"/>
      <c r="D703" s="45">
        <v>4</v>
      </c>
      <c r="E703" s="46"/>
      <c r="F703" s="50" t="s">
        <v>604</v>
      </c>
      <c r="G703" s="59" t="s">
        <v>18</v>
      </c>
      <c r="H703" s="208">
        <v>2</v>
      </c>
      <c r="I703" s="153"/>
      <c r="J703" s="167" t="str">
        <f t="shared" si="52"/>
        <v/>
      </c>
    </row>
    <row r="704" spans="1:10">
      <c r="A704" s="48"/>
      <c r="B704" s="48"/>
      <c r="C704" s="48"/>
      <c r="D704" s="45">
        <v>5</v>
      </c>
      <c r="E704" s="37"/>
      <c r="F704" s="50" t="s">
        <v>573</v>
      </c>
      <c r="G704" s="52" t="s">
        <v>18</v>
      </c>
      <c r="H704" s="207"/>
      <c r="I704" s="152"/>
      <c r="J704" s="167" t="str">
        <f t="shared" si="52"/>
        <v/>
      </c>
    </row>
    <row r="705" spans="1:10">
      <c r="A705" s="48"/>
      <c r="B705" s="48"/>
      <c r="C705" s="48"/>
      <c r="D705" s="49"/>
      <c r="E705" s="46"/>
      <c r="F705" s="139" t="s">
        <v>336</v>
      </c>
      <c r="G705" s="57"/>
      <c r="H705" s="187"/>
      <c r="I705" s="154"/>
      <c r="J705" s="178"/>
    </row>
    <row r="706" spans="1:10">
      <c r="A706" s="48"/>
      <c r="B706" s="48"/>
      <c r="C706" s="48"/>
      <c r="D706" s="45">
        <v>6</v>
      </c>
      <c r="E706" s="37"/>
      <c r="F706" s="50" t="s">
        <v>573</v>
      </c>
      <c r="G706" s="52" t="s">
        <v>18</v>
      </c>
      <c r="H706" s="207">
        <v>1</v>
      </c>
      <c r="I706" s="152"/>
      <c r="J706" s="167" t="str">
        <f>IF(H706*I706,H706*I706,"")</f>
        <v/>
      </c>
    </row>
    <row r="707" spans="1:10">
      <c r="A707" s="49"/>
      <c r="B707" s="49"/>
      <c r="C707" s="49"/>
      <c r="D707" s="49"/>
      <c r="E707" s="54"/>
      <c r="F707" s="130"/>
      <c r="G707" s="32"/>
      <c r="H707" s="190"/>
      <c r="I707" s="173"/>
      <c r="J707" s="385"/>
    </row>
    <row r="708" spans="1:10">
      <c r="A708" s="55" t="str">
        <f>A$691</f>
        <v>A.</v>
      </c>
      <c r="B708" s="55">
        <f>B$691</f>
        <v>7</v>
      </c>
      <c r="C708" s="44">
        <v>2</v>
      </c>
      <c r="D708" s="45"/>
      <c r="E708" s="46"/>
      <c r="F708" s="299" t="s">
        <v>121</v>
      </c>
      <c r="H708" s="206"/>
      <c r="I708" s="175"/>
      <c r="J708" s="175"/>
    </row>
    <row r="709" spans="1:10" ht="43.2">
      <c r="A709" s="48"/>
      <c r="B709" s="48"/>
      <c r="C709" s="48"/>
      <c r="D709" s="45"/>
      <c r="E709" s="37"/>
      <c r="F709" s="50" t="s">
        <v>122</v>
      </c>
      <c r="G709" s="6"/>
      <c r="H709" s="210"/>
      <c r="I709" s="176"/>
      <c r="J709" s="178"/>
    </row>
    <row r="710" spans="1:10" ht="28.8">
      <c r="A710" s="48"/>
      <c r="B710" s="48"/>
      <c r="C710" s="48"/>
      <c r="D710" s="45"/>
      <c r="E710" s="37"/>
      <c r="F710" s="50" t="s">
        <v>523</v>
      </c>
      <c r="G710" s="6"/>
      <c r="H710" s="97"/>
      <c r="I710" s="120"/>
      <c r="J710" s="127"/>
    </row>
    <row r="711" spans="1:10" ht="28.8">
      <c r="A711" s="48"/>
      <c r="B711" s="48"/>
      <c r="C711" s="48"/>
      <c r="D711" s="45"/>
      <c r="E711" s="37"/>
      <c r="F711" s="50" t="s">
        <v>488</v>
      </c>
      <c r="G711" s="6"/>
      <c r="H711" s="97"/>
      <c r="I711" s="120"/>
      <c r="J711" s="127"/>
    </row>
    <row r="712" spans="1:10" ht="57.6">
      <c r="A712" s="48"/>
      <c r="B712" s="48"/>
      <c r="C712" s="48"/>
      <c r="D712" s="45"/>
      <c r="E712" s="37"/>
      <c r="F712" s="50" t="s">
        <v>524</v>
      </c>
      <c r="G712" s="6"/>
      <c r="H712" s="97"/>
      <c r="I712" s="120"/>
      <c r="J712" s="127"/>
    </row>
    <row r="713" spans="1:10">
      <c r="A713" s="55"/>
      <c r="B713" s="55"/>
      <c r="C713" s="44"/>
      <c r="D713" s="45"/>
      <c r="E713" s="46"/>
      <c r="F713" s="129" t="s">
        <v>123</v>
      </c>
      <c r="G713" s="6"/>
      <c r="H713" s="89"/>
      <c r="I713" s="127"/>
      <c r="J713" s="127" t="s">
        <v>17</v>
      </c>
    </row>
    <row r="714" spans="1:10">
      <c r="A714" s="48"/>
      <c r="B714" s="48"/>
      <c r="C714" s="48"/>
      <c r="D714" s="45"/>
      <c r="E714" s="37" t="s">
        <v>13</v>
      </c>
      <c r="F714" s="50" t="s">
        <v>525</v>
      </c>
      <c r="G714" s="6"/>
      <c r="H714" s="97"/>
      <c r="I714" s="120"/>
      <c r="J714" s="127" t="s">
        <v>17</v>
      </c>
    </row>
    <row r="715" spans="1:10" ht="28.8">
      <c r="A715" s="48"/>
      <c r="B715" s="48"/>
      <c r="C715" s="48"/>
      <c r="D715" s="45"/>
      <c r="E715" s="37" t="s">
        <v>13</v>
      </c>
      <c r="F715" s="50" t="s">
        <v>526</v>
      </c>
      <c r="G715" s="6"/>
      <c r="H715" s="97"/>
      <c r="I715" s="120"/>
      <c r="J715" s="127"/>
    </row>
    <row r="716" spans="1:10">
      <c r="A716" s="48"/>
      <c r="B716" s="48"/>
      <c r="C716" s="48"/>
      <c r="D716" s="45"/>
      <c r="E716" s="37" t="s">
        <v>13</v>
      </c>
      <c r="F716" s="50" t="s">
        <v>527</v>
      </c>
      <c r="G716" s="6"/>
      <c r="H716" s="77"/>
      <c r="I716" s="120"/>
      <c r="J716" s="127" t="s">
        <v>17</v>
      </c>
    </row>
    <row r="717" spans="1:10">
      <c r="A717" s="55"/>
      <c r="B717" s="55"/>
      <c r="C717" s="44"/>
      <c r="D717" s="45"/>
      <c r="E717" s="46"/>
      <c r="F717" s="50" t="s">
        <v>124</v>
      </c>
      <c r="G717" s="6"/>
      <c r="H717" s="89"/>
      <c r="I717" s="127"/>
      <c r="J717" s="127" t="s">
        <v>17</v>
      </c>
    </row>
    <row r="718" spans="1:10">
      <c r="A718" s="48"/>
      <c r="B718" s="48"/>
      <c r="C718" s="48"/>
      <c r="D718" s="49"/>
      <c r="E718" s="46"/>
      <c r="F718" s="145" t="s">
        <v>574</v>
      </c>
      <c r="G718" s="57"/>
      <c r="H718" s="84"/>
      <c r="I718" s="1"/>
      <c r="J718" s="127"/>
    </row>
    <row r="719" spans="1:10">
      <c r="A719" s="48"/>
      <c r="B719" s="48"/>
      <c r="C719" s="48"/>
      <c r="D719" s="45">
        <v>1</v>
      </c>
      <c r="E719" s="46"/>
      <c r="F719" s="166" t="s">
        <v>338</v>
      </c>
      <c r="J719" s="119"/>
    </row>
    <row r="720" spans="1:10">
      <c r="A720" s="48"/>
      <c r="B720" s="48"/>
      <c r="C720" s="48"/>
      <c r="D720" s="45"/>
      <c r="E720" s="46"/>
      <c r="F720" s="166" t="s">
        <v>339</v>
      </c>
      <c r="G720" s="87"/>
      <c r="H720" s="88"/>
      <c r="I720" s="126"/>
      <c r="J720" s="384"/>
    </row>
    <row r="721" spans="1:10" ht="28.8">
      <c r="A721" s="48"/>
      <c r="B721" s="48"/>
      <c r="C721" s="48"/>
      <c r="D721" s="45"/>
      <c r="E721" s="46"/>
      <c r="F721" s="147" t="s">
        <v>343</v>
      </c>
      <c r="G721" s="87"/>
      <c r="H721" s="88"/>
      <c r="I721" s="126"/>
      <c r="J721" s="384"/>
    </row>
    <row r="722" spans="1:10">
      <c r="A722" s="48"/>
      <c r="B722" s="48"/>
      <c r="C722" s="48"/>
      <c r="D722" s="45"/>
      <c r="E722" s="46"/>
      <c r="F722" s="147" t="s">
        <v>340</v>
      </c>
      <c r="G722" s="87"/>
      <c r="H722" s="88"/>
      <c r="I722" s="126"/>
      <c r="J722" s="384"/>
    </row>
    <row r="723" spans="1:10" ht="28.8">
      <c r="A723" s="48"/>
      <c r="B723" s="48"/>
      <c r="C723" s="48"/>
      <c r="D723" s="45"/>
      <c r="E723" s="46"/>
      <c r="F723" s="50" t="s">
        <v>342</v>
      </c>
      <c r="G723" s="6"/>
      <c r="H723" s="51"/>
      <c r="I723" s="120"/>
      <c r="J723" s="127"/>
    </row>
    <row r="724" spans="1:10">
      <c r="A724" s="48"/>
      <c r="B724" s="48"/>
      <c r="C724" s="48"/>
      <c r="D724" s="45"/>
      <c r="E724" s="46"/>
      <c r="F724" s="50" t="s">
        <v>344</v>
      </c>
      <c r="G724" s="6"/>
      <c r="H724" s="51"/>
      <c r="I724" s="120"/>
      <c r="J724" s="127"/>
    </row>
    <row r="725" spans="1:10" ht="100.8">
      <c r="A725" s="48"/>
      <c r="B725" s="48"/>
      <c r="C725" s="48"/>
      <c r="D725" s="45"/>
      <c r="E725" s="46"/>
      <c r="F725" s="50" t="s">
        <v>575</v>
      </c>
      <c r="G725" s="6"/>
      <c r="H725" s="51"/>
      <c r="I725" s="120"/>
      <c r="J725" s="127"/>
    </row>
    <row r="726" spans="1:10" ht="57.6">
      <c r="A726" s="48"/>
      <c r="B726" s="48"/>
      <c r="C726" s="48"/>
      <c r="D726" s="45"/>
      <c r="E726" s="46"/>
      <c r="F726" s="50" t="s">
        <v>576</v>
      </c>
      <c r="G726" s="6"/>
      <c r="H726" s="51"/>
      <c r="I726" s="120"/>
      <c r="J726" s="127"/>
    </row>
    <row r="727" spans="1:10">
      <c r="A727" s="48"/>
      <c r="B727" s="48"/>
      <c r="C727" s="48"/>
      <c r="D727" s="45"/>
      <c r="E727" s="46"/>
      <c r="F727" s="50" t="s">
        <v>346</v>
      </c>
      <c r="G727" s="6"/>
      <c r="H727" s="51"/>
      <c r="I727" s="120"/>
      <c r="J727" s="127"/>
    </row>
    <row r="728" spans="1:10" ht="43.2">
      <c r="A728" s="48"/>
      <c r="B728" s="48"/>
      <c r="C728" s="48"/>
      <c r="D728" s="45"/>
      <c r="E728" s="46"/>
      <c r="F728" s="50" t="s">
        <v>125</v>
      </c>
      <c r="G728" s="6"/>
      <c r="H728" s="51"/>
      <c r="I728" s="120"/>
      <c r="J728" s="127"/>
    </row>
    <row r="729" spans="1:10">
      <c r="A729" s="48"/>
      <c r="B729" s="48"/>
      <c r="C729" s="48"/>
      <c r="D729" s="45"/>
      <c r="E729" s="46"/>
      <c r="F729" s="50"/>
      <c r="G729" s="52" t="s">
        <v>18</v>
      </c>
      <c r="H729" s="172">
        <v>28</v>
      </c>
      <c r="I729" s="152"/>
      <c r="J729" s="298" t="str">
        <f>IF(H729*I729,H729*I729,"")</f>
        <v/>
      </c>
    </row>
    <row r="730" spans="1:10">
      <c r="A730" s="48"/>
      <c r="B730" s="48"/>
      <c r="C730" s="48"/>
      <c r="D730" s="45"/>
      <c r="E730" s="46"/>
      <c r="F730" s="50"/>
      <c r="G730" s="6"/>
      <c r="H730" s="51"/>
      <c r="I730" s="120"/>
      <c r="J730" s="127"/>
    </row>
    <row r="731" spans="1:10">
      <c r="A731" s="48"/>
      <c r="B731" s="48"/>
      <c r="C731" s="48"/>
      <c r="D731" s="45">
        <v>2</v>
      </c>
      <c r="E731" s="46"/>
      <c r="F731" s="166" t="s">
        <v>338</v>
      </c>
      <c r="J731" s="119"/>
    </row>
    <row r="732" spans="1:10" ht="28.8">
      <c r="A732" s="48"/>
      <c r="B732" s="48"/>
      <c r="C732" s="48"/>
      <c r="D732" s="45"/>
      <c r="E732" s="46"/>
      <c r="F732" s="166" t="s">
        <v>341</v>
      </c>
      <c r="G732" s="87"/>
      <c r="H732" s="88"/>
      <c r="I732" s="126"/>
      <c r="J732" s="384"/>
    </row>
    <row r="733" spans="1:10" ht="28.8">
      <c r="A733" s="48"/>
      <c r="B733" s="48"/>
      <c r="C733" s="48"/>
      <c r="D733" s="45"/>
      <c r="E733" s="46"/>
      <c r="F733" s="147" t="s">
        <v>343</v>
      </c>
      <c r="G733" s="87"/>
      <c r="H733" s="88"/>
      <c r="I733" s="126"/>
      <c r="J733" s="384"/>
    </row>
    <row r="734" spans="1:10">
      <c r="A734" s="48"/>
      <c r="B734" s="48"/>
      <c r="C734" s="48"/>
      <c r="D734" s="45"/>
      <c r="E734" s="46"/>
      <c r="F734" s="147" t="s">
        <v>340</v>
      </c>
      <c r="G734" s="87"/>
      <c r="H734" s="88"/>
      <c r="I734" s="126"/>
      <c r="J734" s="384"/>
    </row>
    <row r="735" spans="1:10" ht="28.8">
      <c r="A735" s="48"/>
      <c r="B735" s="48"/>
      <c r="C735" s="48"/>
      <c r="D735" s="45"/>
      <c r="E735" s="46"/>
      <c r="F735" s="50" t="s">
        <v>342</v>
      </c>
      <c r="G735" s="6"/>
      <c r="H735" s="51"/>
      <c r="I735" s="120"/>
      <c r="J735" s="127"/>
    </row>
    <row r="736" spans="1:10">
      <c r="A736" s="48"/>
      <c r="B736" s="48"/>
      <c r="C736" s="48"/>
      <c r="D736" s="45"/>
      <c r="E736" s="46"/>
      <c r="F736" s="50" t="s">
        <v>345</v>
      </c>
      <c r="G736" s="6"/>
      <c r="H736" s="51"/>
      <c r="I736" s="120"/>
      <c r="J736" s="127"/>
    </row>
    <row r="737" spans="1:10" ht="100.8">
      <c r="A737" s="48"/>
      <c r="B737" s="48"/>
      <c r="C737" s="48"/>
      <c r="D737" s="45"/>
      <c r="E737" s="46"/>
      <c r="F737" s="50" t="s">
        <v>577</v>
      </c>
      <c r="G737" s="6"/>
      <c r="H737" s="51"/>
      <c r="I737" s="120"/>
      <c r="J737" s="127"/>
    </row>
    <row r="738" spans="1:10" ht="57.6">
      <c r="A738" s="48"/>
      <c r="B738" s="48"/>
      <c r="C738" s="48"/>
      <c r="D738" s="45"/>
      <c r="E738" s="46"/>
      <c r="F738" s="50" t="s">
        <v>350</v>
      </c>
      <c r="G738" s="6"/>
      <c r="H738" s="51"/>
      <c r="I738" s="120"/>
      <c r="J738" s="127"/>
    </row>
    <row r="739" spans="1:10">
      <c r="A739" s="48"/>
      <c r="B739" s="48"/>
      <c r="C739" s="48"/>
      <c r="D739" s="45"/>
      <c r="E739" s="46"/>
      <c r="F739" s="50" t="s">
        <v>346</v>
      </c>
      <c r="G739" s="6"/>
      <c r="H739" s="51"/>
      <c r="I739" s="120"/>
      <c r="J739" s="127"/>
    </row>
    <row r="740" spans="1:10" ht="43.2">
      <c r="A740" s="48"/>
      <c r="B740" s="48"/>
      <c r="C740" s="48"/>
      <c r="D740" s="45"/>
      <c r="E740" s="46"/>
      <c r="F740" s="50" t="s">
        <v>125</v>
      </c>
      <c r="G740" s="6"/>
      <c r="H740" s="51"/>
      <c r="I740" s="120"/>
      <c r="J740" s="127"/>
    </row>
    <row r="741" spans="1:10">
      <c r="A741" s="48"/>
      <c r="B741" s="48"/>
      <c r="C741" s="48"/>
      <c r="D741" s="45"/>
      <c r="E741" s="46"/>
      <c r="F741" s="50"/>
      <c r="G741" s="52" t="s">
        <v>18</v>
      </c>
      <c r="H741" s="172">
        <v>7</v>
      </c>
      <c r="I741" s="152"/>
      <c r="J741" s="298" t="str">
        <f>IF(H741*I741,H741*I741,"")</f>
        <v/>
      </c>
    </row>
    <row r="742" spans="1:10">
      <c r="A742" s="48"/>
      <c r="B742" s="48"/>
      <c r="C742" s="48"/>
      <c r="D742" s="45"/>
      <c r="E742" s="46"/>
      <c r="F742" s="50"/>
      <c r="G742" s="6"/>
      <c r="H742" s="51"/>
      <c r="I742" s="120"/>
      <c r="J742" s="127"/>
    </row>
    <row r="743" spans="1:10">
      <c r="A743" s="48"/>
      <c r="B743" s="48"/>
      <c r="C743" s="48"/>
      <c r="D743" s="45">
        <v>3</v>
      </c>
      <c r="E743" s="46"/>
      <c r="F743" s="166" t="s">
        <v>338</v>
      </c>
      <c r="J743" s="119"/>
    </row>
    <row r="744" spans="1:10" ht="28.8">
      <c r="A744" s="48"/>
      <c r="B744" s="48"/>
      <c r="C744" s="48"/>
      <c r="D744" s="45"/>
      <c r="E744" s="46"/>
      <c r="F744" s="166" t="s">
        <v>347</v>
      </c>
      <c r="G744" s="87"/>
      <c r="H744" s="88"/>
      <c r="I744" s="126"/>
      <c r="J744" s="384"/>
    </row>
    <row r="745" spans="1:10" ht="28.8">
      <c r="A745" s="48"/>
      <c r="B745" s="48"/>
      <c r="C745" s="48"/>
      <c r="D745" s="45"/>
      <c r="E745" s="46"/>
      <c r="F745" s="147" t="s">
        <v>343</v>
      </c>
      <c r="G745" s="87"/>
      <c r="H745" s="88"/>
      <c r="I745" s="126"/>
      <c r="J745" s="384"/>
    </row>
    <row r="746" spans="1:10">
      <c r="A746" s="48"/>
      <c r="B746" s="48"/>
      <c r="C746" s="48"/>
      <c r="D746" s="45"/>
      <c r="E746" s="46"/>
      <c r="F746" s="147" t="s">
        <v>340</v>
      </c>
      <c r="G746" s="87"/>
      <c r="H746" s="88"/>
      <c r="I746" s="126"/>
      <c r="J746" s="384"/>
    </row>
    <row r="747" spans="1:10">
      <c r="A747" s="48"/>
      <c r="B747" s="48"/>
      <c r="C747" s="48"/>
      <c r="D747" s="45"/>
      <c r="E747" s="46"/>
      <c r="F747" s="50" t="s">
        <v>344</v>
      </c>
      <c r="G747" s="6"/>
      <c r="H747" s="51"/>
      <c r="I747" s="120"/>
      <c r="J747" s="127"/>
    </row>
    <row r="748" spans="1:10" ht="100.8">
      <c r="A748" s="48"/>
      <c r="B748" s="48"/>
      <c r="C748" s="48"/>
      <c r="D748" s="45"/>
      <c r="E748" s="46"/>
      <c r="F748" s="50" t="s">
        <v>348</v>
      </c>
      <c r="G748" s="6"/>
      <c r="H748" s="51"/>
      <c r="I748" s="120"/>
      <c r="J748" s="127"/>
    </row>
    <row r="749" spans="1:10" ht="57.6">
      <c r="A749" s="48"/>
      <c r="B749" s="48"/>
      <c r="C749" s="48"/>
      <c r="D749" s="45"/>
      <c r="E749" s="46"/>
      <c r="F749" s="50" t="s">
        <v>349</v>
      </c>
      <c r="G749" s="6"/>
      <c r="H749" s="51"/>
      <c r="I749" s="120"/>
      <c r="J749" s="127"/>
    </row>
    <row r="750" spans="1:10">
      <c r="A750" s="48"/>
      <c r="B750" s="48"/>
      <c r="C750" s="48"/>
      <c r="D750" s="45"/>
      <c r="E750" s="46"/>
      <c r="F750" s="50" t="s">
        <v>346</v>
      </c>
      <c r="G750" s="6"/>
      <c r="H750" s="51"/>
      <c r="I750" s="120"/>
      <c r="J750" s="127"/>
    </row>
    <row r="751" spans="1:10" ht="43.2">
      <c r="A751" s="48"/>
      <c r="B751" s="48"/>
      <c r="C751" s="48"/>
      <c r="D751" s="45"/>
      <c r="E751" s="46"/>
      <c r="F751" s="50" t="s">
        <v>125</v>
      </c>
      <c r="G751" s="6"/>
      <c r="H751" s="51"/>
      <c r="I751" s="120"/>
      <c r="J751" s="127"/>
    </row>
    <row r="752" spans="1:10">
      <c r="A752" s="48"/>
      <c r="B752" s="48"/>
      <c r="C752" s="48"/>
      <c r="D752" s="45"/>
      <c r="E752" s="46"/>
      <c r="F752" s="50"/>
      <c r="G752" s="52" t="s">
        <v>18</v>
      </c>
      <c r="H752" s="172">
        <v>7</v>
      </c>
      <c r="I752" s="152"/>
      <c r="J752" s="298" t="str">
        <f>IF(H752*I752,H752*I752,"")</f>
        <v/>
      </c>
    </row>
    <row r="753" spans="1:10">
      <c r="A753" s="48"/>
      <c r="B753" s="48"/>
      <c r="C753" s="48"/>
      <c r="D753" s="45"/>
      <c r="E753" s="46"/>
      <c r="F753" s="50"/>
      <c r="G753" s="6"/>
      <c r="H753" s="51"/>
      <c r="I753" s="120"/>
      <c r="J753" s="127"/>
    </row>
    <row r="754" spans="1:10">
      <c r="A754" s="48"/>
      <c r="B754" s="48"/>
      <c r="C754" s="48"/>
      <c r="D754" s="45">
        <v>4</v>
      </c>
      <c r="E754" s="46"/>
      <c r="F754" s="166" t="s">
        <v>487</v>
      </c>
      <c r="J754" s="119"/>
    </row>
    <row r="755" spans="1:10" ht="28.8">
      <c r="A755" s="48"/>
      <c r="B755" s="48"/>
      <c r="C755" s="48"/>
      <c r="D755" s="45"/>
      <c r="E755" s="46"/>
      <c r="F755" s="166" t="s">
        <v>351</v>
      </c>
      <c r="G755" s="87"/>
      <c r="H755" s="88"/>
      <c r="I755" s="126"/>
      <c r="J755" s="384"/>
    </row>
    <row r="756" spans="1:10" ht="28.8">
      <c r="A756" s="48"/>
      <c r="B756" s="48"/>
      <c r="C756" s="48"/>
      <c r="D756" s="45"/>
      <c r="E756" s="46"/>
      <c r="F756" s="147" t="s">
        <v>352</v>
      </c>
      <c r="G756" s="87"/>
      <c r="H756" s="88"/>
      <c r="I756" s="126"/>
      <c r="J756" s="384"/>
    </row>
    <row r="757" spans="1:10">
      <c r="A757" s="48"/>
      <c r="B757" s="48"/>
      <c r="C757" s="48"/>
      <c r="D757" s="45"/>
      <c r="E757" s="46"/>
      <c r="F757" s="147" t="s">
        <v>340</v>
      </c>
      <c r="G757" s="87"/>
      <c r="H757" s="88"/>
      <c r="I757" s="126"/>
      <c r="J757" s="384"/>
    </row>
    <row r="758" spans="1:10">
      <c r="A758" s="48"/>
      <c r="B758" s="48"/>
      <c r="C758" s="48"/>
      <c r="D758" s="45"/>
      <c r="E758" s="46"/>
      <c r="F758" s="50" t="s">
        <v>344</v>
      </c>
      <c r="G758" s="6"/>
      <c r="H758" s="51"/>
      <c r="I758" s="120"/>
      <c r="J758" s="127"/>
    </row>
    <row r="759" spans="1:10" ht="100.8">
      <c r="A759" s="48"/>
      <c r="B759" s="48"/>
      <c r="C759" s="48"/>
      <c r="D759" s="45"/>
      <c r="E759" s="46"/>
      <c r="F759" s="50" t="s">
        <v>353</v>
      </c>
      <c r="G759" s="6"/>
      <c r="H759" s="51"/>
      <c r="I759" s="120"/>
      <c r="J759" s="127"/>
    </row>
    <row r="760" spans="1:10" ht="72">
      <c r="A760" s="48"/>
      <c r="B760" s="48"/>
      <c r="C760" s="48"/>
      <c r="D760" s="45"/>
      <c r="E760" s="46"/>
      <c r="F760" s="50" t="s">
        <v>354</v>
      </c>
      <c r="G760" s="6"/>
      <c r="H760" s="51"/>
      <c r="I760" s="120"/>
      <c r="J760" s="127"/>
    </row>
    <row r="761" spans="1:10" ht="43.2">
      <c r="A761" s="48"/>
      <c r="B761" s="48"/>
      <c r="C761" s="48"/>
      <c r="D761" s="45"/>
      <c r="E761" s="46"/>
      <c r="F761" s="50" t="s">
        <v>125</v>
      </c>
      <c r="G761" s="6"/>
      <c r="H761" s="51"/>
      <c r="I761" s="120"/>
      <c r="J761" s="127"/>
    </row>
    <row r="762" spans="1:10">
      <c r="A762" s="48"/>
      <c r="B762" s="48"/>
      <c r="C762" s="48"/>
      <c r="D762" s="45"/>
      <c r="E762" s="46"/>
      <c r="F762" s="50"/>
      <c r="G762" s="52" t="s">
        <v>18</v>
      </c>
      <c r="H762" s="172">
        <v>1</v>
      </c>
      <c r="I762" s="152"/>
      <c r="J762" s="298" t="str">
        <f>IF(H762*I762,H762*I762,"")</f>
        <v/>
      </c>
    </row>
    <row r="763" spans="1:10">
      <c r="A763" s="48"/>
      <c r="B763" s="48"/>
      <c r="C763" s="48"/>
      <c r="D763" s="45"/>
      <c r="E763" s="46"/>
      <c r="F763" s="50"/>
      <c r="G763" s="6"/>
      <c r="H763" s="51"/>
      <c r="I763" s="120"/>
      <c r="J763" s="127"/>
    </row>
    <row r="764" spans="1:10">
      <c r="A764" s="48"/>
      <c r="B764" s="48"/>
      <c r="C764" s="48"/>
      <c r="D764" s="45">
        <v>5</v>
      </c>
      <c r="E764" s="46"/>
      <c r="F764" s="166" t="s">
        <v>355</v>
      </c>
      <c r="J764" s="119"/>
    </row>
    <row r="765" spans="1:10" ht="28.8">
      <c r="A765" s="48"/>
      <c r="B765" s="48"/>
      <c r="C765" s="48"/>
      <c r="D765" s="45"/>
      <c r="E765" s="46"/>
      <c r="F765" s="166" t="s">
        <v>351</v>
      </c>
      <c r="G765" s="87"/>
      <c r="H765" s="88"/>
      <c r="I765" s="126"/>
      <c r="J765" s="384"/>
    </row>
    <row r="766" spans="1:10" ht="28.8">
      <c r="A766" s="48"/>
      <c r="B766" s="48"/>
      <c r="C766" s="48"/>
      <c r="D766" s="45"/>
      <c r="E766" s="46"/>
      <c r="F766" s="147" t="s">
        <v>352</v>
      </c>
      <c r="G766" s="87"/>
      <c r="H766" s="88"/>
      <c r="I766" s="126"/>
      <c r="J766" s="384"/>
    </row>
    <row r="767" spans="1:10">
      <c r="A767" s="48"/>
      <c r="B767" s="48"/>
      <c r="C767" s="48"/>
      <c r="D767" s="45"/>
      <c r="E767" s="46"/>
      <c r="F767" s="147" t="s">
        <v>340</v>
      </c>
      <c r="G767" s="87"/>
      <c r="H767" s="88"/>
      <c r="I767" s="126"/>
      <c r="J767" s="384"/>
    </row>
    <row r="768" spans="1:10">
      <c r="A768" s="48"/>
      <c r="B768" s="48"/>
      <c r="C768" s="48"/>
      <c r="D768" s="45"/>
      <c r="E768" s="46"/>
      <c r="F768" s="50" t="s">
        <v>344</v>
      </c>
      <c r="G768" s="6"/>
      <c r="H768" s="51"/>
      <c r="I768" s="120"/>
      <c r="J768" s="127"/>
    </row>
    <row r="769" spans="1:10" ht="100.8">
      <c r="A769" s="48"/>
      <c r="B769" s="48"/>
      <c r="C769" s="48"/>
      <c r="D769" s="45"/>
      <c r="E769" s="46"/>
      <c r="F769" s="50" t="s">
        <v>353</v>
      </c>
      <c r="G769" s="6"/>
      <c r="H769" s="51"/>
      <c r="I769" s="120"/>
      <c r="J769" s="127"/>
    </row>
    <row r="770" spans="1:10" ht="72">
      <c r="A770" s="48"/>
      <c r="B770" s="48"/>
      <c r="C770" s="48"/>
      <c r="D770" s="45"/>
      <c r="E770" s="46"/>
      <c r="F770" s="50" t="s">
        <v>354</v>
      </c>
      <c r="G770" s="6"/>
      <c r="H770" s="51"/>
      <c r="I770" s="120"/>
      <c r="J770" s="127"/>
    </row>
    <row r="771" spans="1:10" ht="43.2">
      <c r="A771" s="48"/>
      <c r="B771" s="48"/>
      <c r="C771" s="48"/>
      <c r="D771" s="45"/>
      <c r="E771" s="46"/>
      <c r="F771" s="50" t="s">
        <v>125</v>
      </c>
      <c r="G771" s="6"/>
      <c r="H771" s="51"/>
      <c r="I771" s="120"/>
      <c r="J771" s="127"/>
    </row>
    <row r="772" spans="1:10">
      <c r="A772" s="48"/>
      <c r="B772" s="48"/>
      <c r="C772" s="48"/>
      <c r="D772" s="45"/>
      <c r="E772" s="46"/>
      <c r="F772" s="50"/>
      <c r="G772" s="52" t="s">
        <v>18</v>
      </c>
      <c r="H772" s="172">
        <v>2</v>
      </c>
      <c r="I772" s="152"/>
      <c r="J772" s="298" t="str">
        <f>IF(H772*I772,H772*I772,"")</f>
        <v/>
      </c>
    </row>
    <row r="773" spans="1:10">
      <c r="A773" s="48"/>
      <c r="B773" s="48"/>
      <c r="C773" s="48"/>
      <c r="D773" s="45"/>
      <c r="E773" s="46"/>
      <c r="F773" s="50"/>
      <c r="G773" s="6"/>
      <c r="H773" s="51"/>
      <c r="I773" s="120"/>
      <c r="J773" s="127"/>
    </row>
    <row r="774" spans="1:10">
      <c r="A774" s="48"/>
      <c r="B774" s="48"/>
      <c r="C774" s="48"/>
      <c r="D774" s="45"/>
      <c r="E774" s="46"/>
      <c r="F774" s="279" t="s">
        <v>356</v>
      </c>
      <c r="G774" s="6"/>
      <c r="H774" s="51"/>
      <c r="I774" s="120"/>
      <c r="J774" s="127"/>
    </row>
    <row r="775" spans="1:10" ht="26.4">
      <c r="A775" s="257"/>
      <c r="B775" s="257"/>
      <c r="C775" s="257"/>
      <c r="D775" s="45">
        <v>6</v>
      </c>
      <c r="E775" s="255"/>
      <c r="F775" s="280" t="s">
        <v>364</v>
      </c>
      <c r="J775" s="119"/>
    </row>
    <row r="776" spans="1:10" ht="28.8">
      <c r="A776" s="257"/>
      <c r="B776" s="257"/>
      <c r="C776" s="257"/>
      <c r="D776" s="254"/>
      <c r="E776" s="255"/>
      <c r="F776" s="147" t="s">
        <v>367</v>
      </c>
      <c r="G776" s="217"/>
      <c r="H776" s="258"/>
      <c r="I776" s="161"/>
      <c r="J776" s="164"/>
    </row>
    <row r="777" spans="1:10">
      <c r="A777" s="48"/>
      <c r="B777" s="48"/>
      <c r="C777" s="48"/>
      <c r="D777" s="45"/>
      <c r="E777" s="46"/>
      <c r="F777" s="147" t="s">
        <v>357</v>
      </c>
      <c r="G777" s="87"/>
      <c r="H777" s="88"/>
      <c r="I777" s="126"/>
      <c r="J777" s="384"/>
    </row>
    <row r="778" spans="1:10">
      <c r="A778" s="48"/>
      <c r="B778" s="48"/>
      <c r="C778" s="48"/>
      <c r="D778" s="45"/>
      <c r="E778" s="46"/>
      <c r="F778" s="50" t="s">
        <v>360</v>
      </c>
      <c r="G778" s="6"/>
      <c r="H778" s="51"/>
      <c r="I778" s="120"/>
      <c r="J778" s="127"/>
    </row>
    <row r="779" spans="1:10">
      <c r="A779" s="48"/>
      <c r="B779" s="48"/>
      <c r="C779" s="48"/>
      <c r="D779" s="45"/>
      <c r="E779" s="46"/>
      <c r="F779" s="50" t="s">
        <v>359</v>
      </c>
      <c r="G779" s="6"/>
      <c r="H779" s="51"/>
      <c r="I779" s="120"/>
      <c r="J779" s="127"/>
    </row>
    <row r="780" spans="1:10">
      <c r="A780" s="48"/>
      <c r="B780" s="48"/>
      <c r="C780" s="48"/>
      <c r="D780" s="45"/>
      <c r="E780" s="46"/>
      <c r="F780" s="50" t="s">
        <v>362</v>
      </c>
      <c r="G780" s="6"/>
      <c r="H780" s="51"/>
      <c r="I780" s="120"/>
      <c r="J780" s="127"/>
    </row>
    <row r="781" spans="1:10">
      <c r="A781" s="48"/>
      <c r="B781" s="48"/>
      <c r="C781" s="48"/>
      <c r="D781" s="45"/>
      <c r="E781" s="46"/>
      <c r="F781" s="50" t="s">
        <v>361</v>
      </c>
      <c r="G781" s="6"/>
      <c r="H781" s="51"/>
      <c r="I781" s="120"/>
      <c r="J781" s="127"/>
    </row>
    <row r="782" spans="1:10" ht="28.8">
      <c r="A782" s="48"/>
      <c r="B782" s="48"/>
      <c r="C782" s="48"/>
      <c r="D782" s="45"/>
      <c r="E782" s="46"/>
      <c r="F782" s="50" t="s">
        <v>365</v>
      </c>
      <c r="G782" s="6"/>
      <c r="H782" s="51"/>
      <c r="I782" s="120"/>
      <c r="J782" s="127"/>
    </row>
    <row r="783" spans="1:10" ht="43.2">
      <c r="A783" s="48"/>
      <c r="B783" s="48"/>
      <c r="C783" s="48"/>
      <c r="D783" s="45"/>
      <c r="E783" s="46"/>
      <c r="F783" s="50" t="s">
        <v>363</v>
      </c>
      <c r="G783" s="6"/>
      <c r="H783" s="51"/>
      <c r="I783" s="120"/>
      <c r="J783" s="127"/>
    </row>
    <row r="784" spans="1:10" ht="43.2">
      <c r="A784" s="48"/>
      <c r="B784" s="48"/>
      <c r="C784" s="48"/>
      <c r="D784" s="45"/>
      <c r="E784" s="46"/>
      <c r="F784" s="50" t="s">
        <v>125</v>
      </c>
      <c r="G784" s="6"/>
      <c r="H784" s="51"/>
      <c r="I784" s="120"/>
      <c r="J784" s="127"/>
    </row>
    <row r="785" spans="1:10">
      <c r="A785" s="48"/>
      <c r="B785" s="48"/>
      <c r="C785" s="48"/>
      <c r="D785" s="45"/>
      <c r="E785" s="46"/>
      <c r="F785" s="50"/>
      <c r="G785" s="197" t="s">
        <v>18</v>
      </c>
      <c r="H785" s="172">
        <v>10</v>
      </c>
      <c r="I785" s="152"/>
      <c r="J785" s="298" t="str">
        <f>IF(H785*I785,H785*I785,"")</f>
        <v/>
      </c>
    </row>
    <row r="786" spans="1:10">
      <c r="A786" s="257"/>
      <c r="B786" s="257"/>
      <c r="C786" s="257"/>
      <c r="D786" s="254"/>
      <c r="E786" s="255"/>
      <c r="F786" s="266"/>
      <c r="G786" s="217"/>
      <c r="H786" s="258"/>
      <c r="I786" s="161"/>
      <c r="J786" s="164"/>
    </row>
    <row r="787" spans="1:10" ht="26.4">
      <c r="A787" s="257"/>
      <c r="B787" s="257"/>
      <c r="C787" s="257"/>
      <c r="D787" s="45">
        <v>7</v>
      </c>
      <c r="E787" s="255"/>
      <c r="F787" s="280" t="s">
        <v>366</v>
      </c>
      <c r="J787" s="119"/>
    </row>
    <row r="788" spans="1:10" ht="28.8">
      <c r="A788" s="257"/>
      <c r="B788" s="257"/>
      <c r="C788" s="257"/>
      <c r="D788" s="254"/>
      <c r="E788" s="255"/>
      <c r="F788" s="147" t="s">
        <v>368</v>
      </c>
      <c r="G788" s="217"/>
      <c r="H788" s="258"/>
      <c r="I788" s="161"/>
      <c r="J788" s="164"/>
    </row>
    <row r="789" spans="1:10">
      <c r="A789" s="48"/>
      <c r="B789" s="48"/>
      <c r="C789" s="48"/>
      <c r="D789" s="45"/>
      <c r="E789" s="46"/>
      <c r="F789" s="147" t="s">
        <v>357</v>
      </c>
      <c r="G789" s="87"/>
      <c r="H789" s="88"/>
      <c r="I789" s="126"/>
      <c r="J789" s="384"/>
    </row>
    <row r="790" spans="1:10">
      <c r="A790" s="48"/>
      <c r="B790" s="48"/>
      <c r="C790" s="48"/>
      <c r="D790" s="45"/>
      <c r="E790" s="46"/>
      <c r="F790" s="50" t="s">
        <v>358</v>
      </c>
      <c r="G790" s="6"/>
      <c r="H790" s="51"/>
      <c r="I790" s="120"/>
      <c r="J790" s="127"/>
    </row>
    <row r="791" spans="1:10">
      <c r="A791" s="48"/>
      <c r="B791" s="48"/>
      <c r="C791" s="48"/>
      <c r="D791" s="45"/>
      <c r="E791" s="46"/>
      <c r="F791" s="50" t="s">
        <v>369</v>
      </c>
      <c r="G791" s="6"/>
      <c r="H791" s="51"/>
      <c r="I791" s="120"/>
      <c r="J791" s="127"/>
    </row>
    <row r="792" spans="1:10">
      <c r="A792" s="48"/>
      <c r="B792" s="48"/>
      <c r="C792" s="48"/>
      <c r="D792" s="45"/>
      <c r="E792" s="46"/>
      <c r="F792" s="50" t="s">
        <v>362</v>
      </c>
      <c r="G792" s="6"/>
      <c r="H792" s="51"/>
      <c r="I792" s="120"/>
      <c r="J792" s="127"/>
    </row>
    <row r="793" spans="1:10">
      <c r="A793" s="48"/>
      <c r="B793" s="48"/>
      <c r="C793" s="48"/>
      <c r="D793" s="45"/>
      <c r="E793" s="46"/>
      <c r="F793" s="50" t="s">
        <v>361</v>
      </c>
      <c r="G793" s="6"/>
      <c r="H793" s="51"/>
      <c r="I793" s="120"/>
      <c r="J793" s="127"/>
    </row>
    <row r="794" spans="1:10" ht="28.8">
      <c r="A794" s="48"/>
      <c r="B794" s="48"/>
      <c r="C794" s="48"/>
      <c r="D794" s="45"/>
      <c r="E794" s="46"/>
      <c r="F794" s="50" t="s">
        <v>365</v>
      </c>
      <c r="G794" s="6"/>
      <c r="H794" s="51"/>
      <c r="I794" s="120"/>
      <c r="J794" s="127"/>
    </row>
    <row r="795" spans="1:10" ht="43.2">
      <c r="A795" s="48"/>
      <c r="B795" s="48"/>
      <c r="C795" s="48"/>
      <c r="D795" s="45"/>
      <c r="E795" s="46"/>
      <c r="F795" s="50" t="s">
        <v>370</v>
      </c>
      <c r="G795" s="6"/>
      <c r="H795" s="51"/>
      <c r="I795" s="120"/>
      <c r="J795" s="127"/>
    </row>
    <row r="796" spans="1:10" ht="43.2">
      <c r="A796" s="48"/>
      <c r="B796" s="48"/>
      <c r="C796" s="48"/>
      <c r="D796" s="45"/>
      <c r="E796" s="46"/>
      <c r="F796" s="50" t="s">
        <v>125</v>
      </c>
      <c r="G796" s="6"/>
      <c r="H796" s="51"/>
      <c r="I796" s="120"/>
      <c r="J796" s="127"/>
    </row>
    <row r="797" spans="1:10">
      <c r="A797" s="257"/>
      <c r="B797" s="257"/>
      <c r="C797" s="257"/>
      <c r="D797" s="254"/>
      <c r="E797" s="255"/>
      <c r="F797" s="266"/>
      <c r="G797" s="197" t="s">
        <v>18</v>
      </c>
      <c r="H797" s="172">
        <v>17</v>
      </c>
      <c r="I797" s="152"/>
      <c r="J797" s="298" t="str">
        <f>IF(H797*I797,H797*I797,"")</f>
        <v/>
      </c>
    </row>
    <row r="798" spans="1:10" ht="15" thickBot="1">
      <c r="A798" s="49"/>
      <c r="B798" s="49"/>
      <c r="C798" s="49"/>
      <c r="D798" s="49"/>
      <c r="E798" s="54"/>
      <c r="F798" s="130"/>
      <c r="G798" s="32"/>
      <c r="H798" s="7"/>
      <c r="I798" s="118"/>
      <c r="J798" s="381"/>
    </row>
    <row r="799" spans="1:10" ht="15.6" thickTop="1" thickBot="1">
      <c r="A799" s="61" t="str">
        <f>A$691</f>
        <v>A.</v>
      </c>
      <c r="B799" s="62">
        <f>B$691</f>
        <v>7</v>
      </c>
      <c r="C799" s="63"/>
      <c r="D799" s="151"/>
      <c r="E799" s="64"/>
      <c r="F799" s="61" t="str">
        <f>F$691</f>
        <v>SVJETLOTEHNIKA</v>
      </c>
      <c r="G799" s="65"/>
      <c r="H799" s="85"/>
      <c r="I799" s="122"/>
      <c r="J799" s="382" t="str">
        <f>IF(SUM(J699:J798)=0,"",SUM(J699:J798))</f>
        <v/>
      </c>
    </row>
    <row r="800" spans="1:10" ht="15" thickTop="1">
      <c r="A800" s="68"/>
      <c r="B800" s="68"/>
      <c r="C800" s="68"/>
      <c r="D800" s="69"/>
      <c r="E800" s="4"/>
      <c r="F800" s="132"/>
      <c r="G800" s="6"/>
      <c r="H800" s="86"/>
      <c r="I800" s="123"/>
      <c r="J800" s="383"/>
    </row>
    <row r="801" spans="1:10">
      <c r="A801" s="49" t="s">
        <v>17</v>
      </c>
      <c r="B801" s="49"/>
      <c r="C801" s="49"/>
      <c r="D801" s="49"/>
      <c r="E801" s="4"/>
      <c r="F801" s="50"/>
      <c r="G801" s="6"/>
      <c r="H801" s="86"/>
      <c r="I801" s="123"/>
      <c r="J801" s="120"/>
    </row>
    <row r="802" spans="1:10">
      <c r="A802" s="159" t="str">
        <f>A21</f>
        <v>A.</v>
      </c>
      <c r="B802" s="159">
        <f>B21</f>
        <v>8</v>
      </c>
      <c r="C802" s="71"/>
      <c r="D802" s="72"/>
      <c r="E802" s="71"/>
      <c r="F802" s="159" t="str">
        <f>F21</f>
        <v>PRIKLJUČNICE I OSTALA ELEKTRO ENERGETSKA OPREMA</v>
      </c>
      <c r="G802" s="6"/>
      <c r="H802" s="93"/>
      <c r="I802" s="123"/>
      <c r="J802" s="1"/>
    </row>
    <row r="803" spans="1:10">
      <c r="A803" s="33"/>
      <c r="B803" s="33"/>
      <c r="C803" s="33"/>
      <c r="D803" s="41"/>
      <c r="E803" s="73"/>
      <c r="F803" s="134"/>
      <c r="G803" s="6"/>
      <c r="H803" s="84"/>
      <c r="I803" s="123"/>
      <c r="J803" s="127"/>
    </row>
    <row r="804" spans="1:10">
      <c r="A804" s="55" t="str">
        <f>A$802</f>
        <v>A.</v>
      </c>
      <c r="B804" s="55">
        <f>B$802</f>
        <v>8</v>
      </c>
      <c r="C804" s="44">
        <v>1</v>
      </c>
      <c r="D804" s="45"/>
      <c r="E804" s="37"/>
      <c r="F804" s="166" t="s">
        <v>126</v>
      </c>
      <c r="G804" s="6"/>
      <c r="H804" s="97"/>
      <c r="I804" s="120"/>
      <c r="J804" s="384"/>
    </row>
    <row r="805" spans="1:10" ht="28.8">
      <c r="A805" s="48"/>
      <c r="B805" s="48"/>
      <c r="C805" s="48"/>
      <c r="D805" s="45"/>
      <c r="E805" s="37"/>
      <c r="F805" s="50" t="s">
        <v>127</v>
      </c>
      <c r="G805" s="6"/>
      <c r="H805" s="97"/>
      <c r="I805" s="120"/>
      <c r="J805" s="384"/>
    </row>
    <row r="806" spans="1:10" ht="28.8">
      <c r="A806" s="48"/>
      <c r="B806" s="48"/>
      <c r="C806" s="48"/>
      <c r="D806" s="45"/>
      <c r="E806" s="37"/>
      <c r="F806" s="50" t="s">
        <v>128</v>
      </c>
      <c r="G806" s="6"/>
      <c r="H806" s="97"/>
      <c r="I806" s="120"/>
      <c r="J806" s="384"/>
    </row>
    <row r="807" spans="1:10" ht="43.2">
      <c r="A807" s="48"/>
      <c r="B807" s="48"/>
      <c r="C807" s="48"/>
      <c r="D807" s="45"/>
      <c r="E807" s="37"/>
      <c r="F807" s="50" t="s">
        <v>528</v>
      </c>
      <c r="G807" s="6"/>
      <c r="H807" s="97"/>
      <c r="I807" s="120"/>
      <c r="J807" s="384"/>
    </row>
    <row r="808" spans="1:10" ht="28.8">
      <c r="A808" s="48"/>
      <c r="B808" s="48"/>
      <c r="C808" s="48"/>
      <c r="D808" s="45"/>
      <c r="E808" s="37"/>
      <c r="F808" s="50" t="s">
        <v>119</v>
      </c>
      <c r="G808" s="6"/>
      <c r="H808" s="97"/>
      <c r="I808" s="120"/>
      <c r="J808" s="384"/>
    </row>
    <row r="809" spans="1:10" ht="28.8">
      <c r="A809" s="48"/>
      <c r="B809" s="48"/>
      <c r="C809" s="48"/>
      <c r="D809" s="45"/>
      <c r="E809" s="37"/>
      <c r="F809" s="50" t="s">
        <v>572</v>
      </c>
      <c r="G809" s="6"/>
      <c r="H809" s="97"/>
      <c r="I809" s="120"/>
      <c r="J809" s="127"/>
    </row>
    <row r="810" spans="1:10">
      <c r="A810" s="48"/>
      <c r="B810" s="48"/>
      <c r="C810" s="48"/>
      <c r="D810" s="49"/>
      <c r="E810" s="46"/>
      <c r="F810" s="145" t="s">
        <v>529</v>
      </c>
      <c r="G810" s="57"/>
      <c r="H810" s="84"/>
      <c r="I810" s="1"/>
      <c r="J810" s="384"/>
    </row>
    <row r="811" spans="1:10" ht="72">
      <c r="A811" s="48"/>
      <c r="B811" s="48"/>
      <c r="C811" s="48"/>
      <c r="D811" s="45">
        <v>1</v>
      </c>
      <c r="E811" s="37"/>
      <c r="F811" s="50" t="s">
        <v>154</v>
      </c>
      <c r="G811" s="52" t="s">
        <v>18</v>
      </c>
      <c r="H811" s="53">
        <v>3</v>
      </c>
      <c r="I811" s="117"/>
      <c r="J811" s="298" t="str">
        <f>IF(H811*I811,H811*I811,"")</f>
        <v/>
      </c>
    </row>
    <row r="812" spans="1:10" ht="72">
      <c r="A812" s="48"/>
      <c r="B812" s="48"/>
      <c r="C812" s="48"/>
      <c r="D812" s="45">
        <v>2</v>
      </c>
      <c r="E812" s="46"/>
      <c r="F812" s="134" t="s">
        <v>155</v>
      </c>
      <c r="G812" s="52" t="s">
        <v>18</v>
      </c>
      <c r="H812" s="53">
        <v>22</v>
      </c>
      <c r="I812" s="117"/>
      <c r="J812" s="298" t="str">
        <f>IF(H812*I812,H812*I812,"")</f>
        <v/>
      </c>
    </row>
    <row r="813" spans="1:10" ht="57.6">
      <c r="A813" s="48"/>
      <c r="B813" s="48"/>
      <c r="C813" s="48"/>
      <c r="D813" s="45">
        <v>3</v>
      </c>
      <c r="E813" s="46"/>
      <c r="F813" s="134" t="s">
        <v>156</v>
      </c>
      <c r="G813" s="52" t="s">
        <v>18</v>
      </c>
      <c r="H813" s="53">
        <v>2</v>
      </c>
      <c r="I813" s="117"/>
      <c r="J813" s="298" t="str">
        <f>IF(H813*I813,H813*I813,"")</f>
        <v/>
      </c>
    </row>
    <row r="814" spans="1:10" ht="57.6">
      <c r="A814" s="48"/>
      <c r="B814" s="48"/>
      <c r="C814" s="48"/>
      <c r="D814" s="45"/>
      <c r="E814" s="46"/>
      <c r="F814" s="50" t="s">
        <v>129</v>
      </c>
      <c r="G814" s="6"/>
      <c r="H814" s="47"/>
      <c r="I814" s="120"/>
      <c r="J814" s="384"/>
    </row>
    <row r="815" spans="1:10">
      <c r="A815" s="48"/>
      <c r="B815" s="48"/>
      <c r="C815" s="48"/>
      <c r="D815" s="45">
        <v>4</v>
      </c>
      <c r="E815" s="46"/>
      <c r="F815" s="148" t="s">
        <v>130</v>
      </c>
      <c r="G815" s="52" t="s">
        <v>18</v>
      </c>
      <c r="H815" s="53">
        <v>3</v>
      </c>
      <c r="I815" s="117"/>
      <c r="J815" s="298" t="str">
        <f>IF(H815*I815,H815*I815,"")</f>
        <v/>
      </c>
    </row>
    <row r="816" spans="1:10" ht="72">
      <c r="A816" s="48"/>
      <c r="B816" s="48"/>
      <c r="C816" s="48"/>
      <c r="D816" s="45"/>
      <c r="E816" s="46"/>
      <c r="F816" s="148" t="s">
        <v>605</v>
      </c>
      <c r="G816" s="6"/>
      <c r="H816" s="47"/>
      <c r="I816" s="120"/>
      <c r="J816" s="384"/>
    </row>
    <row r="817" spans="1:10" ht="57.6">
      <c r="A817" s="48"/>
      <c r="B817" s="48"/>
      <c r="C817" s="48"/>
      <c r="D817" s="45"/>
      <c r="E817" s="46"/>
      <c r="F817" s="50" t="s">
        <v>131</v>
      </c>
      <c r="G817" s="6"/>
      <c r="H817" s="47"/>
      <c r="I817" s="120"/>
      <c r="J817" s="384"/>
    </row>
    <row r="818" spans="1:10" ht="86.4">
      <c r="A818" s="48"/>
      <c r="B818" s="48"/>
      <c r="C818" s="48"/>
      <c r="D818" s="45">
        <v>5</v>
      </c>
      <c r="E818" s="46"/>
      <c r="F818" s="134" t="s">
        <v>607</v>
      </c>
      <c r="G818" s="52" t="s">
        <v>18</v>
      </c>
      <c r="H818" s="53">
        <v>4</v>
      </c>
      <c r="I818" s="117"/>
      <c r="J818" s="298" t="str">
        <f>IF(H818*I818,H818*I818,"")</f>
        <v/>
      </c>
    </row>
    <row r="819" spans="1:10" ht="72">
      <c r="A819" s="48"/>
      <c r="B819" s="48"/>
      <c r="C819" s="48"/>
      <c r="D819" s="45">
        <v>6</v>
      </c>
      <c r="E819" s="46"/>
      <c r="F819" s="134" t="s">
        <v>606</v>
      </c>
      <c r="G819" s="52" t="s">
        <v>18</v>
      </c>
      <c r="H819" s="53">
        <v>3</v>
      </c>
      <c r="I819" s="117"/>
      <c r="J819" s="298" t="str">
        <f>IF(H819*I819,H819*I819,"")</f>
        <v/>
      </c>
    </row>
    <row r="820" spans="1:10" ht="57.6">
      <c r="A820" s="48"/>
      <c r="B820" s="48"/>
      <c r="C820" s="48"/>
      <c r="D820" s="45"/>
      <c r="E820" s="46"/>
      <c r="F820" s="136" t="s">
        <v>132</v>
      </c>
      <c r="G820" s="6"/>
      <c r="H820" s="47"/>
      <c r="I820" s="120"/>
      <c r="J820" s="384"/>
    </row>
    <row r="821" spans="1:10" ht="57.6">
      <c r="A821" s="48"/>
      <c r="B821" s="48"/>
      <c r="C821" s="48"/>
      <c r="D821" s="45">
        <v>7</v>
      </c>
      <c r="E821" s="37"/>
      <c r="F821" s="50" t="s">
        <v>373</v>
      </c>
      <c r="G821" s="52" t="s">
        <v>18</v>
      </c>
      <c r="H821" s="53">
        <v>7</v>
      </c>
      <c r="I821" s="117"/>
      <c r="J821" s="298" t="str">
        <f>IF(H821*I821,H821*I821,"")</f>
        <v/>
      </c>
    </row>
    <row r="822" spans="1:10" ht="28.8">
      <c r="A822" s="48"/>
      <c r="B822" s="48"/>
      <c r="C822" s="48"/>
      <c r="D822" s="45"/>
      <c r="E822" s="37"/>
      <c r="F822" s="136" t="s">
        <v>133</v>
      </c>
      <c r="G822" s="6"/>
      <c r="H822" s="47"/>
      <c r="I822" s="120"/>
      <c r="J822" s="384"/>
    </row>
    <row r="823" spans="1:10" ht="57.6">
      <c r="A823" s="48"/>
      <c r="B823" s="48"/>
      <c r="C823" s="48"/>
      <c r="D823" s="45"/>
      <c r="E823" s="37"/>
      <c r="F823" s="136" t="s">
        <v>134</v>
      </c>
      <c r="G823" s="6"/>
      <c r="H823" s="47"/>
      <c r="I823" s="120"/>
      <c r="J823" s="384"/>
    </row>
    <row r="824" spans="1:10">
      <c r="A824" s="49"/>
      <c r="B824" s="49"/>
      <c r="C824" s="49"/>
      <c r="D824" s="49"/>
      <c r="E824" s="54"/>
      <c r="F824" s="130"/>
      <c r="G824" s="32"/>
      <c r="H824" s="7"/>
      <c r="I824" s="118"/>
      <c r="J824" s="386"/>
    </row>
    <row r="825" spans="1:10">
      <c r="A825" s="55" t="str">
        <f>A$802</f>
        <v>A.</v>
      </c>
      <c r="B825" s="55">
        <f>B$802</f>
        <v>8</v>
      </c>
      <c r="C825" s="297">
        <v>2</v>
      </c>
      <c r="D825" s="48"/>
      <c r="E825" s="46"/>
      <c r="F825" s="166" t="s">
        <v>608</v>
      </c>
      <c r="G825" s="6"/>
      <c r="H825" s="51"/>
      <c r="I825" s="120"/>
      <c r="J825" s="127" t="s">
        <v>17</v>
      </c>
    </row>
    <row r="826" spans="1:10">
      <c r="A826" s="48"/>
      <c r="B826" s="48"/>
      <c r="C826" s="48"/>
      <c r="D826" s="49"/>
      <c r="E826" s="46"/>
      <c r="F826" s="168"/>
      <c r="G826" s="52" t="s">
        <v>18</v>
      </c>
      <c r="H826" s="53">
        <v>1</v>
      </c>
      <c r="I826" s="298"/>
      <c r="J826" s="117" t="str">
        <f t="shared" ref="J826" si="53">IF(H826*I826=0,"",H826*I826)</f>
        <v/>
      </c>
    </row>
    <row r="827" spans="1:10">
      <c r="A827" s="55"/>
      <c r="B827" s="55"/>
      <c r="C827" s="297"/>
      <c r="D827" s="297"/>
      <c r="E827" s="46"/>
      <c r="F827" s="50"/>
      <c r="I827" s="119"/>
      <c r="J827" s="119"/>
    </row>
    <row r="828" spans="1:10">
      <c r="A828" s="55" t="str">
        <f>A$802</f>
        <v>A.</v>
      </c>
      <c r="B828" s="55">
        <f>B$802</f>
        <v>8</v>
      </c>
      <c r="C828" s="254">
        <v>3</v>
      </c>
      <c r="D828" s="257"/>
      <c r="E828" s="255"/>
      <c r="F828" s="166" t="s">
        <v>374</v>
      </c>
      <c r="G828" s="217"/>
      <c r="H828" s="258"/>
      <c r="I828" s="161"/>
      <c r="J828" s="164" t="s">
        <v>17</v>
      </c>
    </row>
    <row r="829" spans="1:10" ht="28.8">
      <c r="A829" s="257"/>
      <c r="B829" s="257"/>
      <c r="C829" s="257"/>
      <c r="D829" s="257"/>
      <c r="E829" s="255"/>
      <c r="F829" s="259" t="s">
        <v>378</v>
      </c>
      <c r="G829" s="217"/>
      <c r="H829" s="258"/>
      <c r="I829" s="161"/>
      <c r="J829" s="164" t="s">
        <v>17</v>
      </c>
    </row>
    <row r="830" spans="1:10" ht="28.8">
      <c r="A830" s="257"/>
      <c r="B830" s="257"/>
      <c r="C830" s="257"/>
      <c r="D830" s="257"/>
      <c r="E830" s="255"/>
      <c r="F830" s="259" t="s">
        <v>375</v>
      </c>
      <c r="G830" s="217"/>
      <c r="H830" s="258"/>
      <c r="I830" s="161"/>
      <c r="J830" s="164" t="s">
        <v>17</v>
      </c>
    </row>
    <row r="831" spans="1:10">
      <c r="A831" s="257"/>
      <c r="B831" s="257"/>
      <c r="C831" s="257"/>
      <c r="D831" s="257"/>
      <c r="E831" s="255"/>
      <c r="F831" s="259" t="s">
        <v>376</v>
      </c>
      <c r="G831" s="217"/>
      <c r="H831" s="258"/>
      <c r="I831" s="161"/>
      <c r="J831" s="164" t="s">
        <v>17</v>
      </c>
    </row>
    <row r="832" spans="1:10" ht="28.8">
      <c r="A832" s="257"/>
      <c r="B832" s="257"/>
      <c r="C832" s="257"/>
      <c r="D832" s="257"/>
      <c r="E832" s="255"/>
      <c r="F832" s="259" t="s">
        <v>377</v>
      </c>
      <c r="G832" s="217"/>
      <c r="H832" s="258"/>
      <c r="I832" s="161"/>
      <c r="J832" s="164" t="s">
        <v>17</v>
      </c>
    </row>
    <row r="833" spans="1:10">
      <c r="A833" s="257"/>
      <c r="B833" s="257"/>
      <c r="C833" s="257"/>
      <c r="D833" s="257"/>
      <c r="E833" s="255"/>
      <c r="F833" s="259" t="s">
        <v>379</v>
      </c>
      <c r="G833" s="217"/>
      <c r="H833" s="258"/>
      <c r="I833" s="161"/>
      <c r="J833" s="164" t="s">
        <v>17</v>
      </c>
    </row>
    <row r="834" spans="1:10">
      <c r="A834" s="257"/>
      <c r="B834" s="257"/>
      <c r="C834" s="257"/>
      <c r="D834" s="257"/>
      <c r="E834" s="255"/>
      <c r="F834" s="259" t="s">
        <v>613</v>
      </c>
      <c r="G834" s="217"/>
      <c r="H834" s="258"/>
      <c r="I834" s="161"/>
      <c r="J834" s="164"/>
    </row>
    <row r="835" spans="1:10">
      <c r="A835" s="48"/>
      <c r="B835" s="48"/>
      <c r="C835" s="48"/>
      <c r="D835" s="49"/>
      <c r="E835" s="46"/>
      <c r="F835" s="168" t="s">
        <v>380</v>
      </c>
      <c r="G835" s="197" t="s">
        <v>18</v>
      </c>
      <c r="H835" s="53">
        <v>1</v>
      </c>
      <c r="I835" s="167"/>
      <c r="J835" s="152" t="str">
        <f t="shared" ref="J835" si="54">IF(H835*I835=0,"",H835*I835)</f>
        <v/>
      </c>
    </row>
    <row r="836" spans="1:10">
      <c r="A836" s="268"/>
      <c r="B836" s="268"/>
      <c r="C836" s="254"/>
      <c r="D836" s="254"/>
      <c r="E836" s="255"/>
      <c r="F836" s="259"/>
      <c r="I836" s="119"/>
      <c r="J836" s="119"/>
    </row>
    <row r="837" spans="1:10" ht="15" thickBot="1">
      <c r="A837" s="260"/>
      <c r="B837" s="260"/>
      <c r="C837" s="260"/>
      <c r="D837" s="260"/>
      <c r="E837" s="261"/>
      <c r="F837" s="278"/>
      <c r="G837" s="220"/>
      <c r="H837" s="12"/>
      <c r="I837" s="162"/>
      <c r="J837" s="381"/>
    </row>
    <row r="838" spans="1:10" ht="15.6" thickTop="1" thickBot="1">
      <c r="A838" s="98" t="str">
        <f>A$802</f>
        <v>A.</v>
      </c>
      <c r="B838" s="62">
        <f>B$802</f>
        <v>8</v>
      </c>
      <c r="C838" s="63"/>
      <c r="D838" s="151"/>
      <c r="E838" s="64"/>
      <c r="F838" s="62" t="str">
        <f>F$802</f>
        <v>PRIKLJUČNICE I OSTALA ELEKTRO ENERGETSKA OPREMA</v>
      </c>
      <c r="G838" s="65"/>
      <c r="H838" s="85"/>
      <c r="I838" s="122"/>
      <c r="J838" s="382" t="str">
        <f>IF(SUM(J811:J836)=0,"",SUM(J811:J836))</f>
        <v/>
      </c>
    </row>
    <row r="839" spans="1:10" ht="15" thickTop="1">
      <c r="A839" s="68"/>
      <c r="B839" s="68"/>
      <c r="C839" s="68"/>
      <c r="D839" s="69"/>
      <c r="E839" s="4"/>
      <c r="F839" s="132"/>
      <c r="G839" s="6"/>
      <c r="H839" s="86"/>
      <c r="I839" s="123"/>
      <c r="J839" s="383"/>
    </row>
    <row r="840" spans="1:10">
      <c r="A840" s="49" t="s">
        <v>17</v>
      </c>
      <c r="B840" s="49"/>
      <c r="C840" s="49"/>
      <c r="D840" s="49"/>
      <c r="E840" s="4"/>
      <c r="F840" s="50"/>
      <c r="G840" s="6"/>
      <c r="H840" s="86"/>
      <c r="I840" s="123"/>
      <c r="J840" s="120"/>
    </row>
    <row r="841" spans="1:10">
      <c r="A841" s="159" t="str">
        <f>A22</f>
        <v>A.</v>
      </c>
      <c r="B841" s="159">
        <f>B22</f>
        <v>9</v>
      </c>
      <c r="C841" s="71"/>
      <c r="D841" s="72"/>
      <c r="E841" s="71"/>
      <c r="F841" s="133" t="str">
        <f>F22</f>
        <v>PRIKLJUČNICE I OSTALA OPREMA ELEKTRONIČKIH KOMUNIKACIJA</v>
      </c>
      <c r="G841" s="6"/>
      <c r="H841" s="93"/>
      <c r="I841" s="123"/>
      <c r="J841" s="1"/>
    </row>
    <row r="842" spans="1:10">
      <c r="A842" s="71"/>
      <c r="B842" s="71"/>
      <c r="C842" s="71"/>
      <c r="D842" s="72"/>
      <c r="E842" s="71"/>
      <c r="F842" s="133"/>
      <c r="G842" s="6"/>
      <c r="H842" s="93"/>
      <c r="I842" s="123"/>
      <c r="J842" s="1"/>
    </row>
    <row r="843" spans="1:10">
      <c r="A843" s="55" t="str">
        <f>A$841</f>
        <v>A.</v>
      </c>
      <c r="B843" s="55">
        <f>B$841</f>
        <v>9</v>
      </c>
      <c r="C843" s="254">
        <v>1</v>
      </c>
      <c r="D843" s="257"/>
      <c r="E843" s="255"/>
      <c r="F843" s="166" t="s">
        <v>387</v>
      </c>
      <c r="G843" s="217"/>
      <c r="H843" s="258"/>
      <c r="I843" s="161"/>
      <c r="J843" s="164" t="s">
        <v>17</v>
      </c>
    </row>
    <row r="844" spans="1:10" ht="28.8">
      <c r="A844" s="257"/>
      <c r="B844" s="257"/>
      <c r="C844" s="257"/>
      <c r="D844" s="257"/>
      <c r="E844" s="255"/>
      <c r="F844" s="259" t="s">
        <v>383</v>
      </c>
      <c r="G844" s="217"/>
      <c r="H844" s="258"/>
      <c r="I844" s="161"/>
      <c r="J844" s="164" t="s">
        <v>17</v>
      </c>
    </row>
    <row r="845" spans="1:10" ht="43.2">
      <c r="A845" s="257"/>
      <c r="B845" s="257"/>
      <c r="C845" s="257"/>
      <c r="D845" s="257"/>
      <c r="E845" s="255"/>
      <c r="F845" s="259" t="s">
        <v>388</v>
      </c>
      <c r="G845" s="217"/>
      <c r="H845" s="258"/>
      <c r="I845" s="161"/>
      <c r="J845" s="164" t="s">
        <v>17</v>
      </c>
    </row>
    <row r="846" spans="1:10">
      <c r="A846" s="48"/>
      <c r="B846" s="48"/>
      <c r="C846" s="48"/>
      <c r="D846" s="49"/>
      <c r="E846" s="46"/>
      <c r="F846" s="168" t="s">
        <v>380</v>
      </c>
      <c r="G846" s="197" t="s">
        <v>18</v>
      </c>
      <c r="H846" s="53">
        <v>1</v>
      </c>
      <c r="I846" s="167"/>
      <c r="J846" s="152" t="str">
        <f t="shared" ref="J846" si="55">IF(H846*I846=0,"",H846*I846)</f>
        <v/>
      </c>
    </row>
    <row r="847" spans="1:10">
      <c r="A847" s="268"/>
      <c r="B847" s="268"/>
      <c r="C847" s="254"/>
      <c r="D847" s="254"/>
      <c r="E847" s="255"/>
      <c r="F847" s="259"/>
      <c r="I847" s="119"/>
      <c r="J847" s="119"/>
    </row>
    <row r="848" spans="1:10">
      <c r="A848" s="55" t="str">
        <f>A$841</f>
        <v>A.</v>
      </c>
      <c r="B848" s="55">
        <f>B$841</f>
        <v>9</v>
      </c>
      <c r="C848" s="44">
        <v>2</v>
      </c>
      <c r="D848" s="45"/>
      <c r="E848" s="46"/>
      <c r="F848" s="166" t="s">
        <v>403</v>
      </c>
      <c r="G848" s="6"/>
      <c r="H848" s="47"/>
      <c r="I848" s="120"/>
      <c r="J848" s="127"/>
    </row>
    <row r="849" spans="1:10">
      <c r="A849" s="55"/>
      <c r="B849" s="55"/>
      <c r="C849" s="44"/>
      <c r="D849" s="45"/>
      <c r="E849" s="46"/>
      <c r="F849" s="50" t="s">
        <v>384</v>
      </c>
      <c r="G849" s="6"/>
      <c r="H849" s="47"/>
      <c r="I849" s="120"/>
      <c r="J849" s="127"/>
    </row>
    <row r="850" spans="1:10" ht="28.8">
      <c r="A850" s="48"/>
      <c r="B850" s="48"/>
      <c r="C850" s="48"/>
      <c r="D850" s="45"/>
      <c r="E850" s="46"/>
      <c r="F850" s="50" t="s">
        <v>385</v>
      </c>
      <c r="G850" s="6"/>
      <c r="H850" s="51"/>
      <c r="I850" s="120"/>
      <c r="J850" s="127"/>
    </row>
    <row r="851" spans="1:10" ht="28.8">
      <c r="A851" s="48"/>
      <c r="B851" s="48"/>
      <c r="C851" s="48"/>
      <c r="D851" s="45"/>
      <c r="E851" s="95" t="s">
        <v>13</v>
      </c>
      <c r="F851" s="50" t="s">
        <v>389</v>
      </c>
      <c r="G851" s="6"/>
      <c r="H851" s="51"/>
      <c r="I851" s="120"/>
      <c r="J851" s="127"/>
    </row>
    <row r="852" spans="1:10" ht="28.8">
      <c r="A852" s="48"/>
      <c r="B852" s="48"/>
      <c r="C852" s="48"/>
      <c r="D852" s="45"/>
      <c r="E852" s="95"/>
      <c r="F852" s="50" t="s">
        <v>107</v>
      </c>
      <c r="G852" s="6"/>
      <c r="H852" s="51"/>
      <c r="I852" s="120"/>
      <c r="J852" s="127"/>
    </row>
    <row r="853" spans="1:10" ht="43.2">
      <c r="A853" s="48"/>
      <c r="B853" s="48"/>
      <c r="C853" s="48"/>
      <c r="D853" s="45"/>
      <c r="E853" s="95"/>
      <c r="F853" s="50" t="s">
        <v>390</v>
      </c>
      <c r="G853" s="6"/>
      <c r="H853" s="51"/>
      <c r="I853" s="120"/>
      <c r="J853" s="127"/>
    </row>
    <row r="854" spans="1:10" ht="43.2">
      <c r="A854" s="48"/>
      <c r="B854" s="48"/>
      <c r="C854" s="48"/>
      <c r="D854" s="45"/>
      <c r="E854" s="95" t="s">
        <v>13</v>
      </c>
      <c r="F854" s="50" t="s">
        <v>108</v>
      </c>
      <c r="G854" s="6"/>
      <c r="H854" s="51"/>
      <c r="I854" s="120"/>
      <c r="J854" s="127"/>
    </row>
    <row r="855" spans="1:10">
      <c r="A855" s="48"/>
      <c r="B855" s="48"/>
      <c r="C855" s="48"/>
      <c r="D855" s="45"/>
      <c r="E855" s="95" t="s">
        <v>13</v>
      </c>
      <c r="F855" s="50" t="s">
        <v>109</v>
      </c>
      <c r="G855" s="6"/>
      <c r="H855" s="51"/>
      <c r="I855" s="120"/>
      <c r="J855" s="127"/>
    </row>
    <row r="856" spans="1:10" ht="28.8">
      <c r="A856" s="55"/>
      <c r="B856" s="55"/>
      <c r="C856" s="44"/>
      <c r="D856" s="45"/>
      <c r="E856" s="95" t="s">
        <v>13</v>
      </c>
      <c r="F856" s="50" t="s">
        <v>393</v>
      </c>
      <c r="G856" s="6"/>
      <c r="H856" s="47"/>
      <c r="I856" s="120"/>
      <c r="J856" s="127" t="s">
        <v>17</v>
      </c>
    </row>
    <row r="857" spans="1:10" ht="43.2">
      <c r="A857" s="55"/>
      <c r="B857" s="55"/>
      <c r="C857" s="44"/>
      <c r="D857" s="45"/>
      <c r="E857" s="95"/>
      <c r="F857" s="50" t="s">
        <v>394</v>
      </c>
      <c r="G857" s="6"/>
      <c r="H857" s="47"/>
      <c r="I857" s="120"/>
      <c r="J857" s="127" t="s">
        <v>17</v>
      </c>
    </row>
    <row r="858" spans="1:10" ht="28.8">
      <c r="A858" s="55"/>
      <c r="B858" s="55"/>
      <c r="C858" s="44"/>
      <c r="D858" s="45"/>
      <c r="E858" s="95" t="s">
        <v>13</v>
      </c>
      <c r="F858" s="50" t="s">
        <v>391</v>
      </c>
      <c r="G858" s="6"/>
      <c r="H858" s="47"/>
      <c r="I858" s="120"/>
      <c r="J858" s="127"/>
    </row>
    <row r="859" spans="1:10">
      <c r="A859" s="55"/>
      <c r="B859" s="55"/>
      <c r="C859" s="44"/>
      <c r="D859" s="45"/>
      <c r="E859" s="46"/>
      <c r="F859" s="50" t="s">
        <v>124</v>
      </c>
      <c r="G859" s="6"/>
      <c r="H859" s="47"/>
      <c r="I859" s="120"/>
      <c r="J859" s="127" t="s">
        <v>17</v>
      </c>
    </row>
    <row r="860" spans="1:10" ht="28.8">
      <c r="A860" s="55"/>
      <c r="B860" s="55"/>
      <c r="C860" s="44"/>
      <c r="D860" s="45"/>
      <c r="E860" s="46"/>
      <c r="F860" s="50" t="s">
        <v>135</v>
      </c>
      <c r="G860" s="6"/>
      <c r="H860" s="47"/>
      <c r="I860" s="120"/>
      <c r="J860" s="127" t="s">
        <v>17</v>
      </c>
    </row>
    <row r="861" spans="1:10">
      <c r="A861" s="49"/>
      <c r="B861" s="49"/>
      <c r="C861" s="49"/>
      <c r="D861" s="49"/>
      <c r="E861" s="54"/>
      <c r="F861" s="130"/>
      <c r="G861" s="32"/>
      <c r="H861" s="7"/>
      <c r="I861" s="118"/>
      <c r="J861" s="381"/>
    </row>
    <row r="862" spans="1:10">
      <c r="A862" s="48"/>
      <c r="B862" s="48"/>
      <c r="C862" s="48"/>
      <c r="D862" s="41" t="s">
        <v>193</v>
      </c>
      <c r="E862" s="46"/>
      <c r="F862" s="168" t="s">
        <v>578</v>
      </c>
      <c r="G862" s="6"/>
      <c r="H862" s="47"/>
      <c r="I862" s="120"/>
      <c r="J862" s="127" t="s">
        <v>17</v>
      </c>
    </row>
    <row r="863" spans="1:10">
      <c r="A863" s="48"/>
      <c r="B863" s="48"/>
      <c r="C863" s="48"/>
      <c r="D863" s="49"/>
      <c r="E863" s="46"/>
      <c r="F863" s="168" t="s">
        <v>380</v>
      </c>
      <c r="G863" s="6"/>
      <c r="H863" s="47"/>
      <c r="I863" s="120"/>
      <c r="J863" s="127" t="s">
        <v>17</v>
      </c>
    </row>
    <row r="864" spans="1:10">
      <c r="A864" s="55"/>
      <c r="B864" s="55"/>
      <c r="C864" s="44"/>
      <c r="D864" s="45"/>
      <c r="E864" s="46"/>
      <c r="F864" s="50" t="s">
        <v>136</v>
      </c>
      <c r="G864" s="6"/>
      <c r="H864" s="47"/>
      <c r="I864" s="120"/>
      <c r="J864" s="127" t="s">
        <v>17</v>
      </c>
    </row>
    <row r="865" spans="1:10" ht="57.6">
      <c r="A865" s="55"/>
      <c r="B865" s="55"/>
      <c r="C865" s="44"/>
      <c r="D865" s="45">
        <v>1</v>
      </c>
      <c r="E865" s="91"/>
      <c r="F865" s="140" t="s">
        <v>406</v>
      </c>
      <c r="G865" s="52" t="s">
        <v>18</v>
      </c>
      <c r="H865" s="53">
        <v>1</v>
      </c>
      <c r="I865" s="152"/>
      <c r="J865" s="298" t="str">
        <f>IF(H865*I865,H865*I865,"")</f>
        <v/>
      </c>
    </row>
    <row r="866" spans="1:10" ht="43.2">
      <c r="A866" s="55"/>
      <c r="B866" s="55"/>
      <c r="C866" s="44"/>
      <c r="D866" s="45"/>
      <c r="E866" s="91"/>
      <c r="F866" s="140" t="s">
        <v>404</v>
      </c>
      <c r="G866" s="99"/>
      <c r="H866" s="100"/>
      <c r="I866" s="128"/>
      <c r="J866" s="387"/>
    </row>
    <row r="867" spans="1:10" ht="43.2">
      <c r="A867" s="55"/>
      <c r="B867" s="55"/>
      <c r="C867" s="44"/>
      <c r="D867" s="45"/>
      <c r="E867" s="91"/>
      <c r="F867" s="140" t="s">
        <v>405</v>
      </c>
      <c r="G867" s="87"/>
      <c r="H867" s="88"/>
      <c r="I867" s="126"/>
      <c r="J867" s="384"/>
    </row>
    <row r="868" spans="1:10" ht="28.8">
      <c r="A868" s="55"/>
      <c r="B868" s="55"/>
      <c r="C868" s="44"/>
      <c r="D868" s="45">
        <v>2</v>
      </c>
      <c r="E868" s="91"/>
      <c r="F868" s="140" t="s">
        <v>407</v>
      </c>
      <c r="G868" s="52" t="s">
        <v>18</v>
      </c>
      <c r="H868" s="53">
        <v>2</v>
      </c>
      <c r="I868" s="117"/>
      <c r="J868" s="298" t="str">
        <f t="shared" ref="J868" si="56">IF(H868*I868,H868*I868,"")</f>
        <v/>
      </c>
    </row>
    <row r="869" spans="1:10" ht="28.8">
      <c r="A869" s="55"/>
      <c r="B869" s="55"/>
      <c r="C869" s="44"/>
      <c r="D869" s="45">
        <v>3</v>
      </c>
      <c r="E869" s="91"/>
      <c r="F869" s="140" t="s">
        <v>137</v>
      </c>
      <c r="G869" s="52" t="s">
        <v>18</v>
      </c>
      <c r="H869" s="53">
        <v>4</v>
      </c>
      <c r="I869" s="117"/>
      <c r="J869" s="298" t="str">
        <f t="shared" ref="J869:J883" si="57">IF(H869*I869,H869*I869,"")</f>
        <v/>
      </c>
    </row>
    <row r="870" spans="1:10">
      <c r="A870" s="55"/>
      <c r="B870" s="55"/>
      <c r="C870" s="44"/>
      <c r="D870" s="45">
        <v>4</v>
      </c>
      <c r="E870" s="91"/>
      <c r="F870" s="140" t="s">
        <v>395</v>
      </c>
      <c r="G870" s="52" t="s">
        <v>18</v>
      </c>
      <c r="H870" s="53">
        <v>3</v>
      </c>
      <c r="I870" s="117"/>
      <c r="J870" s="298" t="str">
        <f t="shared" si="57"/>
        <v/>
      </c>
    </row>
    <row r="871" spans="1:10">
      <c r="A871" s="55"/>
      <c r="B871" s="55"/>
      <c r="C871" s="44"/>
      <c r="D871" s="45">
        <v>5</v>
      </c>
      <c r="E871" s="91"/>
      <c r="F871" s="140" t="s">
        <v>138</v>
      </c>
      <c r="G871" s="52" t="s">
        <v>18</v>
      </c>
      <c r="H871" s="53">
        <v>2</v>
      </c>
      <c r="I871" s="117"/>
      <c r="J871" s="298" t="str">
        <f t="shared" si="57"/>
        <v/>
      </c>
    </row>
    <row r="872" spans="1:10" ht="28.8">
      <c r="A872" s="55"/>
      <c r="B872" s="55"/>
      <c r="C872" s="44"/>
      <c r="D872" s="45">
        <v>6</v>
      </c>
      <c r="E872" s="91"/>
      <c r="F872" s="140" t="s">
        <v>396</v>
      </c>
      <c r="G872" s="52" t="s">
        <v>18</v>
      </c>
      <c r="H872" s="53">
        <v>2</v>
      </c>
      <c r="I872" s="117"/>
      <c r="J872" s="298" t="str">
        <f t="shared" si="57"/>
        <v/>
      </c>
    </row>
    <row r="873" spans="1:10" ht="43.2">
      <c r="A873" s="55"/>
      <c r="B873" s="55"/>
      <c r="C873" s="44"/>
      <c r="D873" s="45">
        <v>7</v>
      </c>
      <c r="E873" s="91"/>
      <c r="F873" s="140" t="s">
        <v>139</v>
      </c>
      <c r="G873" s="99"/>
      <c r="H873" s="100"/>
      <c r="I873" s="128"/>
      <c r="J873" s="387"/>
    </row>
    <row r="874" spans="1:10">
      <c r="A874" s="55"/>
      <c r="B874" s="55"/>
      <c r="C874" s="44"/>
      <c r="E874" s="91"/>
      <c r="F874" s="140" t="s">
        <v>397</v>
      </c>
      <c r="G874" s="52" t="s">
        <v>18</v>
      </c>
      <c r="H874" s="53">
        <v>2</v>
      </c>
      <c r="I874" s="117"/>
      <c r="J874" s="298" t="str">
        <f t="shared" si="57"/>
        <v/>
      </c>
    </row>
    <row r="875" spans="1:10" ht="43.2">
      <c r="A875" s="257"/>
      <c r="B875" s="257"/>
      <c r="C875" s="257"/>
      <c r="D875" s="45">
        <v>8</v>
      </c>
      <c r="E875" s="255"/>
      <c r="F875" s="140" t="s">
        <v>398</v>
      </c>
      <c r="G875" s="52" t="s">
        <v>18</v>
      </c>
      <c r="H875" s="53">
        <v>3</v>
      </c>
      <c r="I875" s="152"/>
      <c r="J875" s="298" t="str">
        <f t="shared" ref="J875" si="58">IF(H875*I875,H875*I875,"")</f>
        <v/>
      </c>
    </row>
    <row r="876" spans="1:10">
      <c r="A876" s="55"/>
      <c r="B876" s="55"/>
      <c r="C876" s="44"/>
      <c r="D876" s="45">
        <v>9</v>
      </c>
      <c r="E876" s="91"/>
      <c r="F876" s="140" t="s">
        <v>392</v>
      </c>
      <c r="G876" s="52" t="s">
        <v>18</v>
      </c>
      <c r="H876" s="53">
        <v>1</v>
      </c>
      <c r="I876" s="117"/>
      <c r="J876" s="298" t="str">
        <f t="shared" si="57"/>
        <v/>
      </c>
    </row>
    <row r="877" spans="1:10" ht="43.2">
      <c r="A877" s="55"/>
      <c r="B877" s="55"/>
      <c r="C877" s="44"/>
      <c r="D877" s="45">
        <v>10</v>
      </c>
      <c r="E877" s="91"/>
      <c r="F877" s="140" t="s">
        <v>489</v>
      </c>
      <c r="G877" s="52" t="s">
        <v>18</v>
      </c>
      <c r="H877" s="53">
        <v>2</v>
      </c>
      <c r="I877" s="117"/>
      <c r="J877" s="298" t="str">
        <f t="shared" si="57"/>
        <v/>
      </c>
    </row>
    <row r="878" spans="1:10">
      <c r="A878" s="55"/>
      <c r="B878" s="55"/>
      <c r="C878" s="44"/>
      <c r="D878" s="45">
        <v>11</v>
      </c>
      <c r="E878" s="91"/>
      <c r="F878" s="140" t="s">
        <v>400</v>
      </c>
      <c r="G878" s="52" t="s">
        <v>18</v>
      </c>
      <c r="H878" s="53">
        <v>55</v>
      </c>
      <c r="I878" s="117"/>
      <c r="J878" s="298" t="str">
        <f t="shared" si="57"/>
        <v/>
      </c>
    </row>
    <row r="879" spans="1:10" ht="43.2">
      <c r="A879" s="55"/>
      <c r="B879" s="55"/>
      <c r="C879" s="44"/>
      <c r="D879" s="45">
        <v>12</v>
      </c>
      <c r="E879" s="91"/>
      <c r="F879" s="140" t="s">
        <v>399</v>
      </c>
      <c r="G879" s="52" t="s">
        <v>18</v>
      </c>
      <c r="H879" s="53">
        <v>1</v>
      </c>
      <c r="I879" s="117"/>
      <c r="J879" s="298" t="str">
        <f t="shared" si="57"/>
        <v/>
      </c>
    </row>
    <row r="880" spans="1:10" ht="43.2">
      <c r="A880" s="257"/>
      <c r="B880" s="257"/>
      <c r="C880" s="257"/>
      <c r="D880" s="45">
        <v>13</v>
      </c>
      <c r="E880" s="255"/>
      <c r="F880" s="140" t="s">
        <v>309</v>
      </c>
      <c r="G880" s="52" t="s">
        <v>18</v>
      </c>
      <c r="H880" s="53">
        <v>1</v>
      </c>
      <c r="I880" s="152"/>
      <c r="J880" s="298" t="str">
        <f t="shared" ref="J880" si="59">IF(H880*I880,H880*I880,"")</f>
        <v/>
      </c>
    </row>
    <row r="881" spans="1:10" ht="28.8">
      <c r="A881" s="55"/>
      <c r="B881" s="55"/>
      <c r="C881" s="44"/>
      <c r="D881" s="45">
        <v>14</v>
      </c>
      <c r="E881" s="91"/>
      <c r="F881" s="50" t="s">
        <v>401</v>
      </c>
      <c r="G881" s="52" t="s">
        <v>18</v>
      </c>
      <c r="H881" s="53">
        <v>1</v>
      </c>
      <c r="I881" s="117"/>
      <c r="J881" s="298" t="str">
        <f t="shared" si="57"/>
        <v/>
      </c>
    </row>
    <row r="882" spans="1:10">
      <c r="A882" s="55"/>
      <c r="B882" s="55"/>
      <c r="C882" s="44"/>
      <c r="D882" s="45">
        <v>15</v>
      </c>
      <c r="E882" s="91"/>
      <c r="F882" s="50" t="s">
        <v>140</v>
      </c>
      <c r="G882" s="52" t="s">
        <v>18</v>
      </c>
      <c r="H882" s="53">
        <v>1</v>
      </c>
      <c r="I882" s="117"/>
      <c r="J882" s="298" t="str">
        <f t="shared" ref="J882" si="60">IF(H882*I882,H882*I882,"")</f>
        <v/>
      </c>
    </row>
    <row r="883" spans="1:10" ht="28.8">
      <c r="A883" s="55"/>
      <c r="B883" s="55"/>
      <c r="C883" s="44"/>
      <c r="D883" s="45">
        <v>16</v>
      </c>
      <c r="E883" s="91"/>
      <c r="F883" s="140" t="s">
        <v>402</v>
      </c>
      <c r="G883" s="52" t="s">
        <v>18</v>
      </c>
      <c r="H883" s="53">
        <v>1</v>
      </c>
      <c r="I883" s="152"/>
      <c r="J883" s="298" t="str">
        <f t="shared" si="57"/>
        <v/>
      </c>
    </row>
    <row r="884" spans="1:10">
      <c r="A884" s="49"/>
      <c r="B884" s="49"/>
      <c r="C884" s="49"/>
      <c r="D884" s="49"/>
      <c r="E884" s="54"/>
      <c r="F884" s="130"/>
      <c r="G884" s="32"/>
      <c r="H884" s="7"/>
      <c r="I884" s="118"/>
      <c r="J884" s="381"/>
    </row>
    <row r="885" spans="1:10" ht="15" thickBot="1">
      <c r="A885" s="49"/>
      <c r="B885" s="49"/>
      <c r="C885" s="49"/>
      <c r="D885" s="49"/>
      <c r="E885" s="54"/>
      <c r="F885" s="130"/>
      <c r="G885" s="32"/>
      <c r="H885" s="7"/>
      <c r="I885" s="118"/>
      <c r="J885" s="381"/>
    </row>
    <row r="886" spans="1:10" ht="15.6" thickTop="1" thickBot="1">
      <c r="A886" s="98" t="str">
        <f>A$841</f>
        <v>A.</v>
      </c>
      <c r="B886" s="62">
        <f>B$841</f>
        <v>9</v>
      </c>
      <c r="C886" s="63"/>
      <c r="D886" s="151"/>
      <c r="E886" s="64"/>
      <c r="F886" s="131" t="str">
        <f>F$841</f>
        <v>PRIKLJUČNICE I OSTALA OPREMA ELEKTRONIČKIH KOMUNIKACIJA</v>
      </c>
      <c r="G886" s="65"/>
      <c r="H886" s="85"/>
      <c r="I886" s="122"/>
      <c r="J886" s="382" t="str">
        <f>IF(SUM(J845:J885)=0,"",SUM(J845:J885))</f>
        <v/>
      </c>
    </row>
    <row r="887" spans="1:10" ht="15" thickTop="1">
      <c r="A887" s="68"/>
      <c r="B887" s="68"/>
      <c r="C887" s="68"/>
      <c r="D887" s="69"/>
      <c r="E887" s="73"/>
      <c r="F887" s="132"/>
      <c r="G887" s="6"/>
      <c r="H887" s="86"/>
      <c r="I887" s="123"/>
      <c r="J887" s="383"/>
    </row>
    <row r="888" spans="1:10">
      <c r="A888" s="49" t="s">
        <v>17</v>
      </c>
      <c r="B888" s="49"/>
      <c r="C888" s="49"/>
      <c r="D888" s="49"/>
      <c r="E888" s="4"/>
      <c r="F888" s="50"/>
      <c r="G888" s="6"/>
      <c r="H888" s="86"/>
      <c r="I888" s="123"/>
      <c r="J888" s="120"/>
    </row>
    <row r="889" spans="1:10">
      <c r="A889" s="159" t="str">
        <f>A23</f>
        <v>A.</v>
      </c>
      <c r="B889" s="159">
        <f>B23</f>
        <v>10</v>
      </c>
      <c r="C889" s="71"/>
      <c r="D889" s="72"/>
      <c r="E889" s="71"/>
      <c r="F889" s="133" t="str">
        <f>F23</f>
        <v>SUSTAVI ZAŠTITNIH INSTALACIJA</v>
      </c>
      <c r="G889" s="6"/>
      <c r="H889" s="86"/>
      <c r="I889" s="123"/>
      <c r="J889" s="120"/>
    </row>
    <row r="890" spans="1:10">
      <c r="A890" s="71"/>
      <c r="B890" s="71"/>
      <c r="C890" s="71"/>
      <c r="D890" s="72"/>
      <c r="E890" s="71"/>
      <c r="F890" s="133"/>
      <c r="G890" s="6"/>
      <c r="H890" s="93"/>
      <c r="I890" s="123"/>
      <c r="J890" s="1"/>
    </row>
    <row r="891" spans="1:10">
      <c r="A891" s="55" t="str">
        <f>A$889</f>
        <v>A.</v>
      </c>
      <c r="B891" s="55">
        <f>B$889</f>
        <v>10</v>
      </c>
      <c r="C891" s="44">
        <v>1</v>
      </c>
      <c r="D891" s="45"/>
      <c r="E891" s="46"/>
      <c r="F891" s="166" t="s">
        <v>327</v>
      </c>
      <c r="G891" s="6"/>
      <c r="H891" s="94"/>
      <c r="I891" s="120"/>
      <c r="J891" s="127" t="s">
        <v>17</v>
      </c>
    </row>
    <row r="892" spans="1:10" ht="43.2">
      <c r="A892" s="48"/>
      <c r="B892" s="48"/>
      <c r="C892" s="48"/>
      <c r="D892" s="45"/>
      <c r="E892" s="46"/>
      <c r="F892" s="50" t="s">
        <v>290</v>
      </c>
      <c r="G892" s="6"/>
      <c r="H892" s="51"/>
      <c r="I892" s="120"/>
      <c r="J892" s="127"/>
    </row>
    <row r="893" spans="1:10" ht="43.2">
      <c r="A893" s="48"/>
      <c r="B893" s="48"/>
      <c r="C893" s="48"/>
      <c r="D893" s="45"/>
      <c r="E893" s="46"/>
      <c r="F893" s="50" t="s">
        <v>408</v>
      </c>
      <c r="G893" s="6"/>
      <c r="H893" s="51"/>
      <c r="I893" s="120"/>
      <c r="J893" s="127"/>
    </row>
    <row r="894" spans="1:10" ht="28.8">
      <c r="A894" s="48"/>
      <c r="B894" s="48"/>
      <c r="C894" s="48"/>
      <c r="D894" s="45"/>
      <c r="E894" s="46"/>
      <c r="F894" s="50" t="s">
        <v>409</v>
      </c>
      <c r="G894" s="6"/>
      <c r="H894" s="51"/>
      <c r="I894" s="120"/>
      <c r="J894" s="127"/>
    </row>
    <row r="895" spans="1:10" ht="43.2">
      <c r="A895" s="48"/>
      <c r="B895" s="48"/>
      <c r="C895" s="48"/>
      <c r="D895" s="45"/>
      <c r="E895" s="46"/>
      <c r="F895" s="50" t="s">
        <v>410</v>
      </c>
      <c r="G895" s="6"/>
      <c r="H895" s="51"/>
      <c r="I895" s="120"/>
      <c r="J895" s="127"/>
    </row>
    <row r="896" spans="1:10" ht="28.8">
      <c r="A896" s="48"/>
      <c r="B896" s="48"/>
      <c r="C896" s="48"/>
      <c r="D896" s="45"/>
      <c r="E896" s="46"/>
      <c r="F896" s="50" t="s">
        <v>110</v>
      </c>
      <c r="G896" s="6"/>
      <c r="H896" s="51"/>
      <c r="I896" s="120"/>
      <c r="J896" s="127"/>
    </row>
    <row r="897" spans="1:10" ht="57.6">
      <c r="A897" s="48"/>
      <c r="B897" s="48"/>
      <c r="C897" s="48"/>
      <c r="D897" s="45"/>
      <c r="E897" s="46"/>
      <c r="F897" s="50" t="s">
        <v>303</v>
      </c>
      <c r="G897" s="6"/>
      <c r="H897" s="51"/>
      <c r="I897" s="120"/>
      <c r="J897" s="127"/>
    </row>
    <row r="898" spans="1:10" ht="43.2">
      <c r="A898" s="48"/>
      <c r="B898" s="48"/>
      <c r="C898" s="48"/>
      <c r="D898" s="45"/>
      <c r="E898" s="46"/>
      <c r="F898" s="50" t="s">
        <v>112</v>
      </c>
      <c r="G898" s="6"/>
      <c r="H898" s="51"/>
      <c r="I898" s="120"/>
      <c r="J898" s="127"/>
    </row>
    <row r="899" spans="1:10" ht="43.2">
      <c r="A899" s="48"/>
      <c r="B899" s="48"/>
      <c r="C899" s="48"/>
      <c r="D899" s="45"/>
      <c r="E899" s="46"/>
      <c r="F899" s="50" t="s">
        <v>411</v>
      </c>
      <c r="G899" s="6"/>
      <c r="H899" s="51"/>
      <c r="I899" s="120"/>
      <c r="J899" s="127"/>
    </row>
    <row r="900" spans="1:10" ht="43.2">
      <c r="A900" s="48"/>
      <c r="B900" s="48"/>
      <c r="C900" s="48"/>
      <c r="D900" s="45"/>
      <c r="E900" s="46"/>
      <c r="F900" s="50" t="s">
        <v>114</v>
      </c>
      <c r="G900" s="6"/>
      <c r="H900" s="51"/>
      <c r="I900" s="120"/>
      <c r="J900" s="127"/>
    </row>
    <row r="901" spans="1:10" ht="43.2">
      <c r="A901" s="48"/>
      <c r="B901" s="48"/>
      <c r="C901" s="48"/>
      <c r="D901" s="45"/>
      <c r="E901" s="46"/>
      <c r="F901" s="50" t="s">
        <v>293</v>
      </c>
      <c r="G901" s="6"/>
      <c r="H901" s="51"/>
      <c r="I901" s="120"/>
      <c r="J901" s="127"/>
    </row>
    <row r="902" spans="1:10" ht="43.2">
      <c r="A902" s="48"/>
      <c r="B902" s="48"/>
      <c r="C902" s="48"/>
      <c r="D902" s="45"/>
      <c r="E902" s="46"/>
      <c r="F902" s="50" t="s">
        <v>294</v>
      </c>
      <c r="G902" s="6"/>
      <c r="H902" s="51"/>
      <c r="I902" s="120"/>
      <c r="J902" s="127"/>
    </row>
    <row r="903" spans="1:10">
      <c r="A903" s="48"/>
      <c r="B903" s="48"/>
      <c r="C903" s="48"/>
      <c r="D903" s="45"/>
      <c r="E903" s="46"/>
      <c r="F903" s="50" t="s">
        <v>295</v>
      </c>
      <c r="G903" s="6"/>
      <c r="H903" s="51"/>
      <c r="I903" s="120"/>
      <c r="J903" s="127"/>
    </row>
    <row r="904" spans="1:10" ht="28.8">
      <c r="A904" s="48"/>
      <c r="B904" s="48"/>
      <c r="C904" s="48"/>
      <c r="D904" s="45"/>
      <c r="E904" s="46"/>
      <c r="F904" s="50" t="s">
        <v>385</v>
      </c>
      <c r="G904" s="6"/>
      <c r="H904" s="51"/>
      <c r="I904" s="120"/>
      <c r="J904" s="127"/>
    </row>
    <row r="905" spans="1:10" ht="28.8">
      <c r="A905" s="48"/>
      <c r="B905" s="48"/>
      <c r="C905" s="48"/>
      <c r="D905" s="45"/>
      <c r="E905" s="95" t="s">
        <v>13</v>
      </c>
      <c r="F905" s="50" t="s">
        <v>106</v>
      </c>
      <c r="G905" s="6"/>
      <c r="H905" s="51"/>
      <c r="I905" s="120"/>
      <c r="J905" s="127"/>
    </row>
    <row r="906" spans="1:10" ht="28.8">
      <c r="A906" s="48"/>
      <c r="B906" s="48"/>
      <c r="C906" s="48"/>
      <c r="D906" s="45"/>
      <c r="E906" s="95"/>
      <c r="F906" s="50" t="s">
        <v>107</v>
      </c>
      <c r="G906" s="6"/>
      <c r="H906" s="51"/>
      <c r="I906" s="120"/>
      <c r="J906" s="127"/>
    </row>
    <row r="907" spans="1:10" ht="28.8">
      <c r="A907" s="48"/>
      <c r="B907" s="48"/>
      <c r="C907" s="48"/>
      <c r="D907" s="45"/>
      <c r="E907" s="95"/>
      <c r="F907" s="50" t="s">
        <v>412</v>
      </c>
      <c r="G907" s="6"/>
      <c r="H907" s="51"/>
      <c r="I907" s="120"/>
      <c r="J907" s="127"/>
    </row>
    <row r="908" spans="1:10" ht="28.8">
      <c r="A908" s="48"/>
      <c r="B908" s="48"/>
      <c r="C908" s="48"/>
      <c r="D908" s="45"/>
      <c r="E908" s="95"/>
      <c r="F908" s="50" t="s">
        <v>324</v>
      </c>
      <c r="G908" s="6"/>
      <c r="H908" s="51"/>
      <c r="I908" s="120"/>
      <c r="J908" s="127"/>
    </row>
    <row r="909" spans="1:10">
      <c r="A909" s="48"/>
      <c r="B909" s="48"/>
      <c r="C909" s="48"/>
      <c r="D909" s="45"/>
      <c r="E909" s="95" t="s">
        <v>13</v>
      </c>
      <c r="F909" s="50" t="s">
        <v>109</v>
      </c>
      <c r="G909" s="6"/>
      <c r="H909" s="51"/>
      <c r="I909" s="120"/>
      <c r="J909" s="127"/>
    </row>
    <row r="910" spans="1:10">
      <c r="A910" s="48"/>
      <c r="B910" s="48"/>
      <c r="C910" s="48"/>
      <c r="D910" s="49"/>
      <c r="E910" s="46"/>
      <c r="F910" s="168" t="s">
        <v>380</v>
      </c>
      <c r="G910" s="57"/>
      <c r="H910" s="84"/>
      <c r="I910" s="1"/>
      <c r="J910" s="127"/>
    </row>
    <row r="911" spans="1:10" ht="28.8">
      <c r="A911" s="48"/>
      <c r="B911" s="48"/>
      <c r="C911" s="48"/>
      <c r="D911" s="45">
        <v>1</v>
      </c>
      <c r="E911" s="46"/>
      <c r="F911" s="50" t="s">
        <v>328</v>
      </c>
      <c r="G911" s="52" t="s">
        <v>18</v>
      </c>
      <c r="H911" s="53">
        <v>1</v>
      </c>
      <c r="I911" s="117"/>
      <c r="J911" s="298" t="str">
        <f t="shared" ref="J911" si="61">IF(H911*I911,H911*I911,"")</f>
        <v/>
      </c>
    </row>
    <row r="912" spans="1:10" ht="28.8">
      <c r="A912" s="48"/>
      <c r="B912" s="48"/>
      <c r="C912" s="48"/>
      <c r="D912" s="45"/>
      <c r="E912" s="46"/>
      <c r="F912" s="50" t="s">
        <v>286</v>
      </c>
      <c r="G912" s="6"/>
      <c r="H912" s="51"/>
      <c r="I912" s="120"/>
      <c r="J912" s="127"/>
    </row>
    <row r="913" spans="1:10">
      <c r="A913" s="48"/>
      <c r="B913" s="48"/>
      <c r="C913" s="48"/>
      <c r="D913" s="45"/>
      <c r="E913" s="95"/>
      <c r="F913" s="50" t="s">
        <v>321</v>
      </c>
      <c r="G913" s="6"/>
      <c r="H913" s="51"/>
      <c r="I913" s="120"/>
      <c r="J913" s="127"/>
    </row>
    <row r="914" spans="1:10">
      <c r="A914" s="48"/>
      <c r="B914" s="48"/>
      <c r="C914" s="48"/>
      <c r="D914" s="45"/>
      <c r="F914" s="50" t="s">
        <v>329</v>
      </c>
      <c r="G914" s="6"/>
      <c r="H914" s="51"/>
      <c r="I914" s="120"/>
      <c r="J914" s="127"/>
    </row>
    <row r="915" spans="1:10" ht="28.8">
      <c r="A915" s="48"/>
      <c r="B915" s="48"/>
      <c r="C915" s="48"/>
      <c r="D915" s="45"/>
      <c r="F915" s="50" t="s">
        <v>323</v>
      </c>
      <c r="G915" s="6"/>
      <c r="H915" s="51"/>
      <c r="I915" s="120"/>
      <c r="J915" s="127"/>
    </row>
    <row r="916" spans="1:10">
      <c r="A916" s="48"/>
      <c r="B916" s="48"/>
      <c r="C916" s="48"/>
      <c r="D916" s="45"/>
      <c r="E916" s="95"/>
      <c r="F916" s="50" t="s">
        <v>319</v>
      </c>
      <c r="G916" s="6"/>
      <c r="H916" s="51"/>
      <c r="I916" s="120"/>
      <c r="J916" s="127"/>
    </row>
    <row r="917" spans="1:10">
      <c r="A917" s="48"/>
      <c r="B917" s="48"/>
      <c r="C917" s="48"/>
      <c r="D917" s="45"/>
      <c r="E917" s="46"/>
      <c r="F917" s="50" t="s">
        <v>103</v>
      </c>
      <c r="G917" s="6"/>
      <c r="H917" s="51"/>
      <c r="I917" s="120"/>
      <c r="J917" s="127"/>
    </row>
    <row r="918" spans="1:10">
      <c r="A918" s="48"/>
      <c r="B918" s="48"/>
      <c r="C918" s="48"/>
      <c r="D918" s="45"/>
      <c r="E918" s="95"/>
      <c r="F918" s="50" t="s">
        <v>330</v>
      </c>
      <c r="G918" s="6"/>
      <c r="H918" s="51"/>
      <c r="I918" s="120"/>
      <c r="J918" s="127"/>
    </row>
    <row r="919" spans="1:10">
      <c r="A919" s="48"/>
      <c r="B919" s="48"/>
      <c r="C919" s="48"/>
      <c r="D919" s="45"/>
      <c r="E919" s="46"/>
      <c r="F919" s="50" t="s">
        <v>302</v>
      </c>
      <c r="G919" s="6"/>
      <c r="H919" s="51"/>
      <c r="I919" s="120"/>
      <c r="J919" s="127"/>
    </row>
    <row r="920" spans="1:10" ht="28.8">
      <c r="A920" s="48"/>
      <c r="B920" s="48"/>
      <c r="C920" s="48"/>
      <c r="D920" s="45"/>
      <c r="E920" s="95"/>
      <c r="F920" s="50" t="s">
        <v>324</v>
      </c>
      <c r="G920" s="6"/>
      <c r="H920" s="51"/>
      <c r="I920" s="120"/>
      <c r="J920" s="127"/>
    </row>
    <row r="921" spans="1:10">
      <c r="A921" s="48"/>
      <c r="B921" s="48"/>
      <c r="C921" s="48"/>
      <c r="D921" s="49"/>
      <c r="E921" s="46"/>
      <c r="F921" s="129" t="s">
        <v>115</v>
      </c>
      <c r="G921" s="75"/>
      <c r="H921" s="96"/>
      <c r="I921" s="124"/>
      <c r="J921" s="127"/>
    </row>
    <row r="922" spans="1:10" ht="26.4">
      <c r="A922" s="268"/>
      <c r="B922" s="268"/>
      <c r="C922" s="254"/>
      <c r="D922" s="45">
        <v>2</v>
      </c>
      <c r="E922" s="255"/>
      <c r="F922" s="266" t="s">
        <v>331</v>
      </c>
      <c r="G922" s="52" t="s">
        <v>116</v>
      </c>
      <c r="H922" s="53">
        <v>1</v>
      </c>
      <c r="I922" s="152"/>
      <c r="J922" s="298" t="str">
        <f t="shared" ref="J922" si="62">IF(H922*I922,H922*I922,"")</f>
        <v/>
      </c>
    </row>
    <row r="923" spans="1:10">
      <c r="A923" s="260"/>
      <c r="B923" s="260"/>
      <c r="C923" s="260"/>
      <c r="D923" s="260"/>
      <c r="E923" s="261"/>
      <c r="F923" s="278"/>
      <c r="G923" s="220"/>
      <c r="H923" s="12"/>
      <c r="I923" s="162"/>
      <c r="J923" s="381"/>
    </row>
    <row r="924" spans="1:10">
      <c r="A924" s="55" t="str">
        <f>A$889</f>
        <v>A.</v>
      </c>
      <c r="B924" s="55">
        <f>B$889</f>
        <v>10</v>
      </c>
      <c r="C924" s="254">
        <v>2</v>
      </c>
      <c r="D924" s="254"/>
      <c r="E924" s="255"/>
      <c r="F924" s="166" t="s">
        <v>418</v>
      </c>
      <c r="H924" s="34"/>
      <c r="I924" s="119"/>
      <c r="J924" s="119"/>
    </row>
    <row r="925" spans="1:10" ht="28.8">
      <c r="A925" s="268"/>
      <c r="B925" s="268"/>
      <c r="C925" s="254"/>
      <c r="D925" s="254"/>
      <c r="E925" s="255"/>
      <c r="F925" s="259" t="s">
        <v>413</v>
      </c>
      <c r="G925" s="217"/>
      <c r="H925" s="274"/>
      <c r="I925" s="161"/>
      <c r="J925" s="164"/>
    </row>
    <row r="926" spans="1:10">
      <c r="A926" s="257"/>
      <c r="B926" s="257"/>
      <c r="C926" s="257"/>
      <c r="D926" s="257"/>
      <c r="E926" s="255"/>
      <c r="F926" s="259" t="s">
        <v>471</v>
      </c>
      <c r="G926" s="57"/>
      <c r="H926" s="281"/>
      <c r="I926" s="154"/>
      <c r="J926" s="164"/>
    </row>
    <row r="927" spans="1:10" ht="43.2">
      <c r="A927" s="268"/>
      <c r="B927" s="268"/>
      <c r="C927" s="254"/>
      <c r="D927" s="254"/>
      <c r="E927" s="255"/>
      <c r="F927" s="259" t="s">
        <v>414</v>
      </c>
      <c r="G927" s="217"/>
      <c r="H927" s="274"/>
      <c r="I927" s="161"/>
      <c r="J927" s="164"/>
    </row>
    <row r="928" spans="1:10" ht="28.8">
      <c r="A928" s="268"/>
      <c r="B928" s="268"/>
      <c r="C928" s="254"/>
      <c r="D928" s="254"/>
      <c r="E928" s="255"/>
      <c r="F928" s="259" t="s">
        <v>415</v>
      </c>
      <c r="G928" s="217"/>
      <c r="H928" s="274"/>
      <c r="I928" s="161"/>
      <c r="J928" s="164"/>
    </row>
    <row r="929" spans="1:10" ht="28.8">
      <c r="A929" s="268"/>
      <c r="B929" s="268"/>
      <c r="C929" s="254"/>
      <c r="D929" s="254"/>
      <c r="E929" s="255"/>
      <c r="F929" s="259" t="s">
        <v>416</v>
      </c>
      <c r="G929" s="217"/>
      <c r="H929" s="274"/>
      <c r="I929" s="161"/>
      <c r="J929" s="164"/>
    </row>
    <row r="930" spans="1:10" ht="43.2">
      <c r="A930" s="268"/>
      <c r="B930" s="268"/>
      <c r="C930" s="254"/>
      <c r="D930" s="254"/>
      <c r="E930" s="255"/>
      <c r="F930" s="259" t="s">
        <v>419</v>
      </c>
      <c r="G930" s="217"/>
      <c r="H930" s="274"/>
      <c r="I930" s="161"/>
      <c r="J930" s="164"/>
    </row>
    <row r="931" spans="1:10" ht="72">
      <c r="A931" s="268"/>
      <c r="B931" s="268"/>
      <c r="C931" s="254"/>
      <c r="D931" s="254"/>
      <c r="E931" s="255"/>
      <c r="F931" s="259" t="s">
        <v>417</v>
      </c>
      <c r="G931" s="217"/>
      <c r="H931" s="274"/>
      <c r="I931" s="161"/>
      <c r="J931" s="164"/>
    </row>
    <row r="932" spans="1:10" ht="43.2">
      <c r="A932" s="268"/>
      <c r="B932" s="268"/>
      <c r="C932" s="254"/>
      <c r="D932" s="254"/>
      <c r="E932" s="255"/>
      <c r="F932" s="259" t="s">
        <v>100</v>
      </c>
      <c r="G932" s="217"/>
      <c r="H932" s="274"/>
      <c r="I932" s="161"/>
      <c r="J932" s="164"/>
    </row>
    <row r="933" spans="1:10">
      <c r="A933" s="257"/>
      <c r="B933" s="257"/>
      <c r="C933" s="257"/>
      <c r="D933" s="257"/>
      <c r="E933" s="255"/>
      <c r="F933" s="168" t="s">
        <v>380</v>
      </c>
      <c r="G933" s="217"/>
      <c r="H933" s="274"/>
      <c r="I933" s="161"/>
      <c r="J933" s="164"/>
    </row>
    <row r="934" spans="1:10" ht="45">
      <c r="A934" s="257"/>
      <c r="B934" s="257"/>
      <c r="C934" s="257"/>
      <c r="D934" s="254">
        <v>1</v>
      </c>
      <c r="E934" s="255"/>
      <c r="F934" s="259" t="s">
        <v>469</v>
      </c>
      <c r="G934" s="197" t="s">
        <v>32</v>
      </c>
      <c r="H934" s="53">
        <v>5</v>
      </c>
      <c r="I934" s="152"/>
      <c r="J934" s="152" t="str">
        <f t="shared" ref="J934" si="63">IF(H934*I934=0,"",H934*I934)</f>
        <v/>
      </c>
    </row>
    <row r="935" spans="1:10" ht="45">
      <c r="A935" s="257"/>
      <c r="B935" s="257"/>
      <c r="C935" s="257"/>
      <c r="D935" s="254">
        <v>2</v>
      </c>
      <c r="E935" s="255"/>
      <c r="F935" s="259" t="s">
        <v>470</v>
      </c>
      <c r="G935" s="263" t="s">
        <v>32</v>
      </c>
      <c r="H935" s="53">
        <v>5</v>
      </c>
      <c r="I935" s="153"/>
      <c r="J935" s="153" t="str">
        <f t="shared" ref="J935" si="64">IF(H935*I935=0,"",H935*I935)</f>
        <v/>
      </c>
    </row>
    <row r="936" spans="1:10">
      <c r="A936" s="260"/>
      <c r="B936" s="260"/>
      <c r="C936" s="260"/>
      <c r="D936" s="260"/>
      <c r="E936" s="261"/>
      <c r="F936" s="278"/>
      <c r="G936" s="220"/>
      <c r="H936" s="12"/>
      <c r="I936" s="162"/>
      <c r="J936" s="381"/>
    </row>
    <row r="937" spans="1:10">
      <c r="A937" s="55" t="str">
        <f>A$889</f>
        <v>A.</v>
      </c>
      <c r="B937" s="55">
        <f>B$889</f>
        <v>10</v>
      </c>
      <c r="C937" s="254">
        <v>3</v>
      </c>
      <c r="D937" s="254"/>
      <c r="E937" s="255"/>
      <c r="F937" s="166" t="s">
        <v>458</v>
      </c>
      <c r="G937" s="217"/>
      <c r="H937" s="274"/>
      <c r="I937" s="161"/>
      <c r="J937" s="164" t="s">
        <v>17</v>
      </c>
    </row>
    <row r="938" spans="1:10" ht="45.75" customHeight="1">
      <c r="A938" s="257"/>
      <c r="B938" s="257"/>
      <c r="C938" s="257"/>
      <c r="D938" s="257"/>
      <c r="E938" s="255"/>
      <c r="F938" s="259" t="s">
        <v>459</v>
      </c>
      <c r="G938" s="57"/>
      <c r="H938" s="281"/>
      <c r="I938" s="154"/>
      <c r="J938" s="164"/>
    </row>
    <row r="939" spans="1:10">
      <c r="A939" s="257"/>
      <c r="B939" s="257"/>
      <c r="C939" s="257"/>
      <c r="D939" s="257"/>
      <c r="E939" s="255"/>
      <c r="F939" s="259" t="s">
        <v>460</v>
      </c>
      <c r="G939" s="57"/>
      <c r="H939" s="281"/>
      <c r="I939" s="154"/>
      <c r="J939" s="164"/>
    </row>
    <row r="940" spans="1:10">
      <c r="A940" s="268"/>
      <c r="B940" s="268"/>
      <c r="C940" s="254"/>
      <c r="D940" s="254"/>
      <c r="E940" s="255"/>
      <c r="F940" s="259" t="s">
        <v>124</v>
      </c>
      <c r="G940" s="217"/>
      <c r="H940" s="282"/>
      <c r="I940" s="164"/>
      <c r="J940" s="164" t="s">
        <v>17</v>
      </c>
    </row>
    <row r="941" spans="1:10">
      <c r="A941" s="257"/>
      <c r="B941" s="257"/>
      <c r="C941" s="257"/>
      <c r="D941" s="257"/>
      <c r="E941" s="255"/>
      <c r="F941" s="259" t="s">
        <v>461</v>
      </c>
      <c r="G941" s="197" t="s">
        <v>18</v>
      </c>
      <c r="H941" s="53">
        <v>1</v>
      </c>
      <c r="I941" s="167"/>
      <c r="J941" s="152" t="str">
        <f t="shared" ref="J941" si="65">IF(H941*I941=0,"",H941*I941)</f>
        <v/>
      </c>
    </row>
    <row r="942" spans="1:10">
      <c r="A942" s="260"/>
      <c r="B942" s="260"/>
      <c r="C942" s="260"/>
      <c r="D942" s="260"/>
      <c r="E942" s="261"/>
      <c r="F942" s="278"/>
      <c r="G942" s="220"/>
      <c r="H942" s="12"/>
      <c r="I942" s="162"/>
      <c r="J942" s="381"/>
    </row>
    <row r="943" spans="1:10" ht="15" thickBot="1">
      <c r="A943" s="49"/>
      <c r="B943" s="49"/>
      <c r="C943" s="49"/>
      <c r="D943" s="49"/>
      <c r="E943" s="54"/>
      <c r="F943" s="130"/>
      <c r="G943" s="32"/>
      <c r="H943" s="7"/>
      <c r="I943" s="118"/>
      <c r="J943" s="381"/>
    </row>
    <row r="944" spans="1:10" ht="15.6" thickTop="1" thickBot="1">
      <c r="A944" s="98" t="str">
        <f>A$889</f>
        <v>A.</v>
      </c>
      <c r="B944" s="62">
        <f>B$889</f>
        <v>10</v>
      </c>
      <c r="C944" s="63"/>
      <c r="D944" s="151"/>
      <c r="E944" s="64"/>
      <c r="F944" s="131" t="str">
        <f>F$889</f>
        <v>SUSTAVI ZAŠTITNIH INSTALACIJA</v>
      </c>
      <c r="G944" s="65"/>
      <c r="H944" s="85"/>
      <c r="I944" s="122"/>
      <c r="J944" s="382" t="str">
        <f>IF(SUM(J891:J943)=0,"",SUM(J891:J943))</f>
        <v/>
      </c>
    </row>
    <row r="945" spans="1:10" ht="15" thickTop="1">
      <c r="A945" s="68"/>
      <c r="B945" s="68"/>
      <c r="C945" s="68"/>
      <c r="D945" s="69"/>
      <c r="E945" s="73"/>
      <c r="F945" s="132"/>
      <c r="G945" s="6"/>
      <c r="H945" s="86"/>
      <c r="I945" s="123"/>
      <c r="J945" s="383"/>
    </row>
    <row r="946" spans="1:10">
      <c r="A946" s="49" t="s">
        <v>17</v>
      </c>
      <c r="B946" s="49"/>
      <c r="C946" s="49"/>
      <c r="D946" s="49"/>
      <c r="E946" s="4"/>
      <c r="F946" s="50"/>
      <c r="G946" s="6"/>
      <c r="H946" s="86"/>
      <c r="I946" s="123"/>
      <c r="J946" s="120"/>
    </row>
    <row r="947" spans="1:10">
      <c r="A947" s="159" t="str">
        <f>A24</f>
        <v>A.</v>
      </c>
      <c r="B947" s="159">
        <f>B24</f>
        <v>11</v>
      </c>
      <c r="C947" s="71"/>
      <c r="D947" s="72"/>
      <c r="E947" s="71"/>
      <c r="F947" s="133" t="str">
        <f>F24</f>
        <v>ZAVRŠNI  RADOVI TE OKONČANJE PREGLEDA, MJERENJA I ISPITIVANJA</v>
      </c>
      <c r="G947" s="6"/>
      <c r="H947" s="86"/>
      <c r="I947" s="123"/>
      <c r="J947" s="120"/>
    </row>
    <row r="948" spans="1:10">
      <c r="A948" s="71"/>
      <c r="B948" s="71"/>
      <c r="C948" s="71"/>
      <c r="D948" s="72"/>
      <c r="E948" s="71"/>
      <c r="F948" s="133"/>
      <c r="G948" s="6"/>
      <c r="H948" s="93"/>
      <c r="I948" s="123"/>
      <c r="J948" s="1"/>
    </row>
    <row r="949" spans="1:10">
      <c r="A949" s="55" t="str">
        <f>A$947</f>
        <v>A.</v>
      </c>
      <c r="B949" s="55">
        <f>B$947</f>
        <v>11</v>
      </c>
      <c r="C949" s="44">
        <v>1</v>
      </c>
      <c r="D949" s="45"/>
      <c r="E949" s="46"/>
      <c r="F949" s="166" t="s">
        <v>141</v>
      </c>
      <c r="J949" s="119"/>
    </row>
    <row r="950" spans="1:10" ht="43.2">
      <c r="A950" s="48"/>
      <c r="B950" s="48"/>
      <c r="C950" s="48"/>
      <c r="D950" s="45"/>
      <c r="E950" s="46"/>
      <c r="F950" s="50" t="s">
        <v>420</v>
      </c>
      <c r="G950" s="6"/>
      <c r="H950" s="90"/>
      <c r="I950" s="120"/>
      <c r="J950" s="127"/>
    </row>
    <row r="951" spans="1:10" ht="28.8">
      <c r="A951" s="48"/>
      <c r="B951" s="48"/>
      <c r="C951" s="48"/>
      <c r="D951" s="45"/>
      <c r="E951" s="46"/>
      <c r="F951" s="50" t="s">
        <v>421</v>
      </c>
      <c r="G951" s="6"/>
      <c r="H951" s="90"/>
      <c r="I951" s="120"/>
      <c r="J951" s="127"/>
    </row>
    <row r="952" spans="1:10" ht="28.8">
      <c r="A952" s="48"/>
      <c r="B952" s="48"/>
      <c r="C952" s="48"/>
      <c r="D952" s="45"/>
      <c r="E952" s="46"/>
      <c r="F952" s="50" t="s">
        <v>422</v>
      </c>
      <c r="G952" s="6"/>
      <c r="H952" s="90"/>
      <c r="I952" s="120"/>
      <c r="J952" s="127"/>
    </row>
    <row r="953" spans="1:10" ht="43.2">
      <c r="A953" s="48"/>
      <c r="B953" s="48"/>
      <c r="C953" s="48"/>
      <c r="D953" s="45"/>
      <c r="E953" s="46"/>
      <c r="F953" s="50" t="s">
        <v>423</v>
      </c>
      <c r="G953" s="6"/>
      <c r="H953" s="90"/>
      <c r="I953" s="120"/>
      <c r="J953" s="127"/>
    </row>
    <row r="954" spans="1:10" ht="57.6">
      <c r="A954" s="48"/>
      <c r="B954" s="48"/>
      <c r="C954" s="48"/>
      <c r="D954" s="45"/>
      <c r="E954" s="46"/>
      <c r="F954" s="50" t="s">
        <v>424</v>
      </c>
      <c r="G954" s="6"/>
      <c r="H954" s="90"/>
      <c r="I954" s="120"/>
      <c r="J954" s="127"/>
    </row>
    <row r="955" spans="1:10" ht="28.8">
      <c r="A955" s="48"/>
      <c r="B955" s="48"/>
      <c r="C955" s="48"/>
      <c r="D955" s="45"/>
      <c r="E955" s="46"/>
      <c r="F955" s="50" t="s">
        <v>425</v>
      </c>
      <c r="G955" s="6"/>
      <c r="H955" s="90"/>
      <c r="I955" s="120"/>
      <c r="J955" s="127"/>
    </row>
    <row r="956" spans="1:10" ht="28.8">
      <c r="A956" s="55"/>
      <c r="B956" s="55"/>
      <c r="C956" s="44"/>
      <c r="D956" s="45"/>
      <c r="E956" s="46"/>
      <c r="F956" s="50" t="s">
        <v>427</v>
      </c>
      <c r="G956" s="6"/>
      <c r="H956" s="89"/>
      <c r="I956" s="127"/>
      <c r="J956" s="127" t="s">
        <v>17</v>
      </c>
    </row>
    <row r="957" spans="1:10" ht="28.8">
      <c r="A957" s="55"/>
      <c r="B957" s="55"/>
      <c r="C957" s="44"/>
      <c r="D957" s="45"/>
      <c r="E957" s="46"/>
      <c r="F957" s="50" t="s">
        <v>426</v>
      </c>
      <c r="G957" s="6"/>
      <c r="H957" s="89"/>
      <c r="I957" s="127"/>
      <c r="J957" s="127" t="s">
        <v>17</v>
      </c>
    </row>
    <row r="958" spans="1:10" ht="43.2">
      <c r="A958" s="55"/>
      <c r="B958" s="55"/>
      <c r="C958" s="44"/>
      <c r="D958" s="45"/>
      <c r="E958" s="46"/>
      <c r="F958" s="50" t="s">
        <v>428</v>
      </c>
      <c r="G958" s="6"/>
      <c r="H958" s="89"/>
      <c r="I958" s="127"/>
      <c r="J958" s="127"/>
    </row>
    <row r="959" spans="1:10" ht="28.8">
      <c r="A959" s="48"/>
      <c r="B959" s="48"/>
      <c r="C959" s="48"/>
      <c r="D959" s="45"/>
      <c r="E959" s="46"/>
      <c r="F959" s="50" t="s">
        <v>142</v>
      </c>
      <c r="G959" s="6"/>
      <c r="H959" s="90"/>
      <c r="I959" s="120"/>
      <c r="J959" s="127"/>
    </row>
    <row r="960" spans="1:10" ht="28.8">
      <c r="A960" s="43"/>
      <c r="B960" s="44"/>
      <c r="C960" s="44"/>
      <c r="D960" s="45"/>
      <c r="E960" s="46"/>
      <c r="F960" s="50" t="s">
        <v>143</v>
      </c>
      <c r="G960" s="6"/>
      <c r="H960" s="51"/>
      <c r="I960" s="120"/>
      <c r="J960" s="127"/>
    </row>
    <row r="961" spans="1:10">
      <c r="A961" s="48"/>
      <c r="B961" s="48"/>
      <c r="C961" s="48"/>
      <c r="D961" s="283">
        <v>1</v>
      </c>
      <c r="E961" s="46"/>
      <c r="F961" s="50" t="s">
        <v>431</v>
      </c>
      <c r="G961" s="6"/>
      <c r="H961" s="51"/>
      <c r="I961" s="120"/>
      <c r="J961" s="127" t="s">
        <v>17</v>
      </c>
    </row>
    <row r="962" spans="1:10">
      <c r="A962" s="48"/>
      <c r="B962" s="48"/>
      <c r="C962" s="48"/>
      <c r="D962" s="283">
        <v>2</v>
      </c>
      <c r="E962" s="46"/>
      <c r="F962" s="50" t="s">
        <v>432</v>
      </c>
      <c r="G962" s="6"/>
      <c r="H962" s="51"/>
      <c r="I962" s="120"/>
      <c r="J962" s="127" t="s">
        <v>17</v>
      </c>
    </row>
    <row r="963" spans="1:10">
      <c r="A963" s="48"/>
      <c r="B963" s="48"/>
      <c r="C963" s="48"/>
      <c r="D963" s="283">
        <v>3</v>
      </c>
      <c r="E963" s="46"/>
      <c r="F963" s="50" t="s">
        <v>433</v>
      </c>
      <c r="G963" s="6"/>
      <c r="H963" s="51"/>
      <c r="I963" s="120"/>
      <c r="J963" s="127" t="s">
        <v>17</v>
      </c>
    </row>
    <row r="964" spans="1:10">
      <c r="A964" s="48"/>
      <c r="B964" s="48"/>
      <c r="C964" s="48"/>
      <c r="D964" s="283">
        <v>4</v>
      </c>
      <c r="E964" s="46"/>
      <c r="F964" s="50" t="s">
        <v>429</v>
      </c>
      <c r="G964" s="6"/>
      <c r="H964" s="51"/>
      <c r="I964" s="120"/>
      <c r="J964" s="127" t="s">
        <v>17</v>
      </c>
    </row>
    <row r="965" spans="1:10">
      <c r="A965" s="48"/>
      <c r="B965" s="48"/>
      <c r="C965" s="48"/>
      <c r="D965" s="283">
        <v>5</v>
      </c>
      <c r="E965" s="46"/>
      <c r="F965" s="50" t="s">
        <v>434</v>
      </c>
      <c r="G965" s="6"/>
      <c r="H965" s="51"/>
      <c r="I965" s="120"/>
      <c r="J965" s="127" t="s">
        <v>17</v>
      </c>
    </row>
    <row r="966" spans="1:10" ht="28.8">
      <c r="A966" s="48"/>
      <c r="B966" s="48"/>
      <c r="C966" s="48"/>
      <c r="D966" s="283">
        <v>6</v>
      </c>
      <c r="E966" s="46"/>
      <c r="F966" s="136" t="s">
        <v>436</v>
      </c>
      <c r="G966" s="6"/>
      <c r="H966" s="51"/>
      <c r="I966" s="120"/>
      <c r="J966" s="127"/>
    </row>
    <row r="967" spans="1:10" ht="28.8">
      <c r="A967" s="48"/>
      <c r="B967" s="48"/>
      <c r="C967" s="48"/>
      <c r="D967" s="283">
        <v>7</v>
      </c>
      <c r="E967" s="46"/>
      <c r="F967" s="136" t="s">
        <v>435</v>
      </c>
      <c r="G967" s="6"/>
      <c r="H967" s="51"/>
      <c r="I967" s="120"/>
      <c r="J967" s="127"/>
    </row>
    <row r="968" spans="1:10" ht="43.2">
      <c r="A968" s="43"/>
      <c r="B968" s="44"/>
      <c r="C968" s="44"/>
      <c r="D968" s="283"/>
      <c r="E968" s="46"/>
      <c r="F968" s="50" t="s">
        <v>430</v>
      </c>
      <c r="G968" s="6"/>
      <c r="H968" s="51"/>
      <c r="I968" s="120"/>
      <c r="J968" s="127"/>
    </row>
    <row r="969" spans="1:10">
      <c r="A969" s="48"/>
      <c r="B969" s="48"/>
      <c r="C969" s="48"/>
      <c r="D969" s="283"/>
      <c r="E969" s="95" t="s">
        <v>13</v>
      </c>
      <c r="F969" s="50" t="s">
        <v>144</v>
      </c>
      <c r="G969" s="6"/>
      <c r="H969" s="51"/>
      <c r="I969" s="120"/>
      <c r="J969" s="127" t="s">
        <v>17</v>
      </c>
    </row>
    <row r="970" spans="1:10" ht="28.8">
      <c r="A970" s="48"/>
      <c r="B970" s="48"/>
      <c r="C970" s="48"/>
      <c r="D970" s="45"/>
      <c r="E970" s="95" t="s">
        <v>13</v>
      </c>
      <c r="F970" s="50" t="s">
        <v>145</v>
      </c>
      <c r="G970" s="6"/>
      <c r="H970" s="51"/>
      <c r="I970" s="120"/>
      <c r="J970" s="127" t="s">
        <v>17</v>
      </c>
    </row>
    <row r="971" spans="1:10" ht="28.8">
      <c r="A971" s="43"/>
      <c r="B971" s="44"/>
      <c r="C971" s="44"/>
      <c r="D971" s="45"/>
      <c r="E971" s="95" t="s">
        <v>13</v>
      </c>
      <c r="F971" s="50" t="s">
        <v>146</v>
      </c>
      <c r="G971" s="6"/>
      <c r="H971" s="51"/>
      <c r="I971" s="120"/>
      <c r="J971" s="127" t="s">
        <v>17</v>
      </c>
    </row>
    <row r="972" spans="1:10">
      <c r="A972" s="43"/>
      <c r="B972" s="44"/>
      <c r="C972" s="44"/>
      <c r="D972" s="45"/>
      <c r="E972" s="95" t="s">
        <v>13</v>
      </c>
      <c r="F972" s="50" t="s">
        <v>147</v>
      </c>
      <c r="G972" s="6"/>
      <c r="H972" s="51"/>
      <c r="I972" s="120"/>
      <c r="J972" s="127"/>
    </row>
    <row r="973" spans="1:10">
      <c r="A973" s="48"/>
      <c r="B973" s="48"/>
      <c r="C973" s="48"/>
      <c r="D973" s="45"/>
      <c r="E973" s="101"/>
      <c r="F973" s="50" t="s">
        <v>148</v>
      </c>
      <c r="G973" s="6"/>
      <c r="H973" s="51"/>
      <c r="I973" s="120"/>
      <c r="J973" s="127" t="s">
        <v>17</v>
      </c>
    </row>
    <row r="974" spans="1:10" ht="57.6">
      <c r="A974" s="43"/>
      <c r="B974" s="44"/>
      <c r="C974" s="44"/>
      <c r="D974" s="45"/>
      <c r="E974" s="46"/>
      <c r="F974" s="50" t="s">
        <v>437</v>
      </c>
      <c r="J974" s="119"/>
    </row>
    <row r="975" spans="1:10">
      <c r="A975" s="43"/>
      <c r="B975" s="44"/>
      <c r="C975" s="44"/>
      <c r="D975" s="45"/>
      <c r="E975" s="46"/>
      <c r="F975" s="50"/>
      <c r="G975" s="52" t="s">
        <v>18</v>
      </c>
      <c r="H975" s="53">
        <v>1</v>
      </c>
      <c r="I975" s="117"/>
      <c r="J975" s="298" t="str">
        <f t="shared" ref="J975" si="66">IF(H975*I975,H975*I975,"")</f>
        <v/>
      </c>
    </row>
    <row r="976" spans="1:10">
      <c r="A976" s="49"/>
      <c r="B976" s="49"/>
      <c r="C976" s="49"/>
      <c r="D976" s="49"/>
      <c r="E976" s="54"/>
      <c r="F976" s="166"/>
      <c r="G976" s="32"/>
      <c r="H976" s="7"/>
      <c r="I976" s="118"/>
      <c r="J976" s="381"/>
    </row>
    <row r="977" spans="1:10">
      <c r="A977" s="55" t="str">
        <f>A$947</f>
        <v>A.</v>
      </c>
      <c r="B977" s="55">
        <f>B$947</f>
        <v>11</v>
      </c>
      <c r="C977" s="44">
        <v>2</v>
      </c>
      <c r="D977" s="45"/>
      <c r="E977" s="46"/>
      <c r="F977" s="166" t="s">
        <v>149</v>
      </c>
      <c r="J977" s="119"/>
    </row>
    <row r="978" spans="1:10">
      <c r="A978" s="48"/>
      <c r="B978" s="48"/>
      <c r="C978" s="48"/>
      <c r="D978" s="283">
        <v>1</v>
      </c>
      <c r="E978" s="46"/>
      <c r="F978" s="50" t="s">
        <v>431</v>
      </c>
      <c r="G978" s="6"/>
      <c r="H978" s="51"/>
      <c r="I978" s="120"/>
      <c r="J978" s="127" t="s">
        <v>17</v>
      </c>
    </row>
    <row r="979" spans="1:10">
      <c r="A979" s="48"/>
      <c r="B979" s="48"/>
      <c r="C979" s="48"/>
      <c r="D979" s="283">
        <v>2</v>
      </c>
      <c r="E979" s="46"/>
      <c r="F979" s="50" t="s">
        <v>432</v>
      </c>
      <c r="G979" s="6"/>
      <c r="H979" s="51"/>
      <c r="I979" s="120"/>
      <c r="J979" s="127" t="s">
        <v>17</v>
      </c>
    </row>
    <row r="980" spans="1:10">
      <c r="A980" s="48"/>
      <c r="B980" s="48"/>
      <c r="C980" s="48"/>
      <c r="D980" s="283">
        <v>3</v>
      </c>
      <c r="E980" s="46"/>
      <c r="F980" s="50" t="s">
        <v>433</v>
      </c>
      <c r="G980" s="6"/>
      <c r="H980" s="51"/>
      <c r="I980" s="120"/>
      <c r="J980" s="127" t="s">
        <v>17</v>
      </c>
    </row>
    <row r="981" spans="1:10">
      <c r="A981" s="48"/>
      <c r="B981" s="48"/>
      <c r="C981" s="48"/>
      <c r="D981" s="283">
        <v>4</v>
      </c>
      <c r="E981" s="46"/>
      <c r="F981" s="50" t="s">
        <v>429</v>
      </c>
      <c r="G981" s="6"/>
      <c r="H981" s="51"/>
      <c r="I981" s="120"/>
      <c r="J981" s="127" t="s">
        <v>17</v>
      </c>
    </row>
    <row r="982" spans="1:10">
      <c r="A982" s="48"/>
      <c r="B982" s="48"/>
      <c r="C982" s="48"/>
      <c r="D982" s="283">
        <v>5</v>
      </c>
      <c r="E982" s="46"/>
      <c r="F982" s="50" t="s">
        <v>579</v>
      </c>
      <c r="G982" s="6"/>
      <c r="H982" s="51"/>
      <c r="I982" s="120"/>
      <c r="J982" s="127" t="s">
        <v>17</v>
      </c>
    </row>
    <row r="983" spans="1:10" ht="28.8">
      <c r="A983" s="48"/>
      <c r="B983" s="48"/>
      <c r="C983" s="48"/>
      <c r="D983" s="45"/>
      <c r="E983" s="46"/>
      <c r="F983" s="50" t="s">
        <v>438</v>
      </c>
      <c r="G983" s="6"/>
      <c r="H983" s="90"/>
      <c r="I983" s="120"/>
      <c r="J983" s="127"/>
    </row>
    <row r="984" spans="1:10" ht="28.8">
      <c r="A984" s="48"/>
      <c r="B984" s="48"/>
      <c r="C984" s="48"/>
      <c r="D984" s="45"/>
      <c r="E984" s="46"/>
      <c r="F984" s="50" t="s">
        <v>439</v>
      </c>
      <c r="G984" s="6"/>
      <c r="H984" s="90"/>
      <c r="I984" s="120"/>
      <c r="J984" s="127"/>
    </row>
    <row r="985" spans="1:10">
      <c r="A985" s="55"/>
      <c r="B985" s="55"/>
      <c r="C985" s="44"/>
      <c r="D985" s="45"/>
      <c r="E985" s="46"/>
      <c r="F985" s="50"/>
      <c r="G985" s="52" t="s">
        <v>18</v>
      </c>
      <c r="H985" s="53">
        <v>1</v>
      </c>
      <c r="I985" s="117"/>
      <c r="J985" s="298" t="str">
        <f t="shared" ref="J985" si="67">IF(H985*I985,H985*I985,"")</f>
        <v/>
      </c>
    </row>
    <row r="986" spans="1:10" ht="15" thickBot="1">
      <c r="A986" s="49"/>
      <c r="B986" s="49"/>
      <c r="C986" s="49"/>
      <c r="D986" s="49"/>
      <c r="E986" s="54"/>
      <c r="F986" s="130"/>
      <c r="G986" s="32"/>
      <c r="H986" s="7"/>
      <c r="I986" s="118"/>
      <c r="J986" s="381"/>
    </row>
    <row r="987" spans="1:10" ht="15.6" thickTop="1" thickBot="1">
      <c r="A987" s="61" t="str">
        <f>A$947</f>
        <v>A.</v>
      </c>
      <c r="B987" s="62">
        <f>B$947</f>
        <v>11</v>
      </c>
      <c r="C987" s="63"/>
      <c r="D987" s="151"/>
      <c r="E987" s="64"/>
      <c r="F987" s="62" t="str">
        <f>F$947</f>
        <v>ZAVRŠNI  RADOVI TE OKONČANJE PREGLEDA, MJERENJA I ISPITIVANJA</v>
      </c>
      <c r="G987" s="65"/>
      <c r="H987" s="85"/>
      <c r="I987" s="67"/>
      <c r="J987" s="382" t="str">
        <f>IF(SUM(J950:J986)=0,"",SUM(J950:J986))</f>
        <v/>
      </c>
    </row>
    <row r="988" spans="1:10" ht="15" thickTop="1">
      <c r="A988" s="38" t="s">
        <v>17</v>
      </c>
      <c r="B988" s="38"/>
      <c r="C988" s="38"/>
      <c r="D988" s="38"/>
      <c r="E988" s="4"/>
      <c r="F988" s="5"/>
      <c r="G988" s="6"/>
      <c r="H988" s="86"/>
      <c r="I988" s="32"/>
      <c r="J988" s="120"/>
    </row>
    <row r="989" spans="1:10">
      <c r="A989" s="38" t="s">
        <v>17</v>
      </c>
      <c r="B989" s="38"/>
      <c r="C989" s="38"/>
      <c r="D989" s="38"/>
      <c r="E989" s="4"/>
      <c r="F989" s="5"/>
      <c r="G989" s="6"/>
      <c r="H989" s="86"/>
      <c r="I989" s="32"/>
      <c r="J989" s="120"/>
    </row>
    <row r="990" spans="1:10">
      <c r="A990" s="38"/>
      <c r="B990" s="38"/>
      <c r="C990" s="38"/>
      <c r="D990" s="38"/>
      <c r="E990" s="4"/>
      <c r="F990" s="5"/>
      <c r="G990" s="6"/>
      <c r="H990" s="6"/>
      <c r="I990" s="32"/>
      <c r="J990" s="123"/>
    </row>
    <row r="991" spans="1:10">
      <c r="A991" s="38"/>
      <c r="B991" s="38"/>
      <c r="C991" s="38"/>
      <c r="D991" s="38"/>
      <c r="E991" s="4"/>
      <c r="F991" s="102" t="s">
        <v>150</v>
      </c>
      <c r="G991" s="6"/>
      <c r="H991" s="6"/>
      <c r="I991" s="32"/>
      <c r="J991" s="123"/>
    </row>
    <row r="992" spans="1:10">
      <c r="A992" s="38"/>
      <c r="B992" s="38"/>
      <c r="C992" s="38"/>
      <c r="D992" s="38"/>
      <c r="E992" s="4"/>
      <c r="F992" s="74"/>
      <c r="G992" s="6"/>
      <c r="H992" s="6"/>
      <c r="I992" s="32"/>
      <c r="J992" s="388"/>
    </row>
    <row r="993" spans="1:10">
      <c r="A993" s="71" t="str">
        <f>A13</f>
        <v>A.</v>
      </c>
      <c r="B993" s="71"/>
      <c r="C993" s="71"/>
      <c r="D993" s="72"/>
      <c r="E993" s="4"/>
      <c r="F993" s="71" t="str">
        <f>F8</f>
        <v>TROŠKOVNIK GRAĐENJA</v>
      </c>
      <c r="G993" s="6"/>
      <c r="H993" s="6"/>
      <c r="I993" s="32"/>
      <c r="J993" s="388"/>
    </row>
    <row r="994" spans="1:10">
      <c r="A994" s="71"/>
      <c r="B994" s="71"/>
      <c r="C994" s="71"/>
      <c r="D994" s="72"/>
      <c r="E994" s="4"/>
      <c r="F994" s="71" t="str">
        <f>F9</f>
        <v>ELEKTROTEHNIKA</v>
      </c>
      <c r="G994" s="6"/>
      <c r="H994" s="6"/>
      <c r="I994" s="32"/>
      <c r="J994" s="388"/>
    </row>
    <row r="995" spans="1:10" ht="28.8">
      <c r="A995" s="71" t="str">
        <f>A14</f>
        <v>A.</v>
      </c>
      <c r="B995" s="71">
        <f>B14</f>
        <v>1</v>
      </c>
      <c r="C995" s="48"/>
      <c r="D995" s="45"/>
      <c r="E995" s="46"/>
      <c r="F995" s="50" t="str">
        <f t="shared" ref="F995:F1005" si="68">F14</f>
        <v>OPĆI I TEHNIČKI UVJETI I NAPOMENE KOJE SE MORAJU PRIMJENITI TIJEKOM DEFINIRANJA CIJENA TROŠKOVNIČKIH STAVKI</v>
      </c>
      <c r="G995" s="6"/>
      <c r="H995" s="90"/>
      <c r="I995" s="40"/>
      <c r="J995" s="389"/>
    </row>
    <row r="996" spans="1:10">
      <c r="A996" s="71" t="str">
        <f t="shared" ref="A996:B996" si="69">A15</f>
        <v>A.</v>
      </c>
      <c r="B996" s="71">
        <f t="shared" si="69"/>
        <v>2</v>
      </c>
      <c r="C996" s="103"/>
      <c r="D996" s="104"/>
      <c r="E996" s="105"/>
      <c r="F996" s="50" t="str">
        <f t="shared" si="68"/>
        <v>ELEKTROTEHNIČKI I OSTALI PRIPREMNI RADOVI</v>
      </c>
      <c r="G996" s="107"/>
      <c r="H996" s="107"/>
      <c r="I996" s="108"/>
      <c r="J996" s="390" t="str">
        <f>IF(J177=0,"",J177)</f>
        <v/>
      </c>
    </row>
    <row r="997" spans="1:10" ht="28.8">
      <c r="A997" s="71" t="str">
        <f t="shared" ref="A997:B997" si="70">A16</f>
        <v>A.</v>
      </c>
      <c r="B997" s="71">
        <f t="shared" si="70"/>
        <v>3</v>
      </c>
      <c r="C997" s="103"/>
      <c r="D997" s="104"/>
      <c r="E997" s="105"/>
      <c r="F997" s="50" t="str">
        <f t="shared" si="68"/>
        <v>PODRŠKA ELEKTROTEHNIČKIM RADOVIMA OSTALIH STRUKA, na primjer  GRAĐEVINSKE</v>
      </c>
      <c r="G997" s="107"/>
      <c r="H997" s="107"/>
      <c r="I997" s="108"/>
      <c r="J997" s="390" t="str">
        <f>IF(J275=0,"",J275)</f>
        <v/>
      </c>
    </row>
    <row r="998" spans="1:10">
      <c r="A998" s="71" t="str">
        <f t="shared" ref="A998:B998" si="71">A17</f>
        <v>A.</v>
      </c>
      <c r="B998" s="71">
        <f t="shared" si="71"/>
        <v>4</v>
      </c>
      <c r="C998" s="103"/>
      <c r="D998" s="104"/>
      <c r="E998" s="105"/>
      <c r="F998" s="50" t="str">
        <f t="shared" si="68"/>
        <v>TRASE ELEKTROTEHNIČKIH INSTALACIJA</v>
      </c>
      <c r="G998" s="107"/>
      <c r="H998" s="107"/>
      <c r="I998" s="108"/>
      <c r="J998" s="390" t="str">
        <f>IF(J343=0,"",J343)</f>
        <v/>
      </c>
    </row>
    <row r="999" spans="1:10">
      <c r="A999" s="71" t="str">
        <f t="shared" ref="A999:B999" si="72">A18</f>
        <v>A.</v>
      </c>
      <c r="B999" s="71">
        <f t="shared" si="72"/>
        <v>5</v>
      </c>
      <c r="C999" s="103"/>
      <c r="D999" s="104"/>
      <c r="E999" s="105"/>
      <c r="F999" s="50" t="str">
        <f t="shared" si="68"/>
        <v>ELEKTROTEHNIČKE INSTALACIJE I RADOVI</v>
      </c>
      <c r="G999" s="107"/>
      <c r="H999" s="107"/>
      <c r="I999" s="108"/>
      <c r="J999" s="390" t="str">
        <f>IF(J431=0,"",J431)</f>
        <v/>
      </c>
    </row>
    <row r="1000" spans="1:10">
      <c r="A1000" s="71" t="str">
        <f t="shared" ref="A1000:B1000" si="73">A19</f>
        <v>A.</v>
      </c>
      <c r="B1000" s="71">
        <f t="shared" si="73"/>
        <v>6</v>
      </c>
      <c r="C1000" s="103"/>
      <c r="D1000" s="104"/>
      <c r="E1000" s="105"/>
      <c r="F1000" s="50" t="str">
        <f t="shared" si="68"/>
        <v>ELEKTRO ENERGETSKI ORMARI</v>
      </c>
      <c r="G1000" s="107"/>
      <c r="H1000" s="107"/>
      <c r="I1000" s="108"/>
      <c r="J1000" s="390" t="str">
        <f>IF(J688=0,"",J688)</f>
        <v/>
      </c>
    </row>
    <row r="1001" spans="1:10">
      <c r="A1001" s="71" t="str">
        <f t="shared" ref="A1001:B1001" si="74">A20</f>
        <v>A.</v>
      </c>
      <c r="B1001" s="71">
        <f t="shared" si="74"/>
        <v>7</v>
      </c>
      <c r="C1001" s="103"/>
      <c r="D1001" s="104"/>
      <c r="E1001" s="105"/>
      <c r="F1001" s="50" t="str">
        <f t="shared" si="68"/>
        <v>SVJETLOTEHNIKA</v>
      </c>
      <c r="G1001" s="107"/>
      <c r="H1001" s="107"/>
      <c r="I1001" s="108"/>
      <c r="J1001" s="390" t="str">
        <f>IF(J799=0,"",J799)</f>
        <v/>
      </c>
    </row>
    <row r="1002" spans="1:10">
      <c r="A1002" s="71" t="str">
        <f t="shared" ref="A1002:B1002" si="75">A21</f>
        <v>A.</v>
      </c>
      <c r="B1002" s="71">
        <f t="shared" si="75"/>
        <v>8</v>
      </c>
      <c r="C1002" s="103"/>
      <c r="D1002" s="104"/>
      <c r="E1002" s="105"/>
      <c r="F1002" s="50" t="str">
        <f t="shared" si="68"/>
        <v>PRIKLJUČNICE I OSTALA ELEKTRO ENERGETSKA OPREMA</v>
      </c>
      <c r="G1002" s="107"/>
      <c r="H1002" s="107"/>
      <c r="I1002" s="108"/>
      <c r="J1002" s="390" t="str">
        <f>IF(J838=0,"",J838)</f>
        <v/>
      </c>
    </row>
    <row r="1003" spans="1:10">
      <c r="A1003" s="71" t="str">
        <f t="shared" ref="A1003:B1003" si="76">A22</f>
        <v>A.</v>
      </c>
      <c r="B1003" s="71">
        <f t="shared" si="76"/>
        <v>9</v>
      </c>
      <c r="C1003" s="103"/>
      <c r="D1003" s="104"/>
      <c r="E1003" s="105"/>
      <c r="F1003" s="50" t="str">
        <f t="shared" si="68"/>
        <v>PRIKLJUČNICE I OSTALA OPREMA ELEKTRONIČKIH KOMUNIKACIJA</v>
      </c>
      <c r="G1003" s="107"/>
      <c r="H1003" s="107"/>
      <c r="I1003" s="108"/>
      <c r="J1003" s="390" t="str">
        <f>IF(J886=0,"",J886)</f>
        <v/>
      </c>
    </row>
    <row r="1004" spans="1:10">
      <c r="A1004" s="71" t="str">
        <f t="shared" ref="A1004:B1004" si="77">A23</f>
        <v>A.</v>
      </c>
      <c r="B1004" s="71">
        <f t="shared" si="77"/>
        <v>10</v>
      </c>
      <c r="C1004" s="103"/>
      <c r="D1004" s="104"/>
      <c r="E1004" s="105"/>
      <c r="F1004" s="50" t="str">
        <f t="shared" si="68"/>
        <v>SUSTAVI ZAŠTITNIH INSTALACIJA</v>
      </c>
      <c r="G1004" s="107"/>
      <c r="H1004" s="107"/>
      <c r="I1004" s="108"/>
      <c r="J1004" s="390" t="str">
        <f>IF(J944=0,"",J944)</f>
        <v/>
      </c>
    </row>
    <row r="1005" spans="1:10">
      <c r="A1005" s="71" t="str">
        <f t="shared" ref="A1005:B1005" si="78">A24</f>
        <v>A.</v>
      </c>
      <c r="B1005" s="71">
        <f t="shared" si="78"/>
        <v>11</v>
      </c>
      <c r="C1005" s="103"/>
      <c r="D1005" s="104"/>
      <c r="E1005" s="105"/>
      <c r="F1005" s="50" t="str">
        <f t="shared" si="68"/>
        <v>ZAVRŠNI  RADOVI TE OKONČANJE PREGLEDA, MJERENJA I ISPITIVANJA</v>
      </c>
      <c r="G1005" s="107"/>
      <c r="H1005" s="107"/>
      <c r="I1005" s="108"/>
      <c r="J1005" s="390" t="str">
        <f>IF(J987=0,"",J987)</f>
        <v/>
      </c>
    </row>
    <row r="1006" spans="1:10" ht="15" thickBot="1">
      <c r="A1006" s="103"/>
      <c r="B1006" s="103"/>
      <c r="C1006" s="103"/>
      <c r="D1006" s="104"/>
      <c r="E1006" s="105"/>
      <c r="F1006" s="106"/>
      <c r="G1006" s="87"/>
      <c r="H1006" s="87"/>
      <c r="I1006" s="169"/>
      <c r="J1006" s="391"/>
    </row>
    <row r="1007" spans="1:10" ht="15.6" thickTop="1" thickBot="1">
      <c r="A1007" s="109" t="str">
        <f>A993</f>
        <v>A.</v>
      </c>
      <c r="B1007" s="63"/>
      <c r="C1007" s="63"/>
      <c r="D1007" s="151"/>
      <c r="E1007" s="64"/>
      <c r="F1007" s="63" t="s">
        <v>600</v>
      </c>
      <c r="G1007" s="438" t="s">
        <v>22</v>
      </c>
      <c r="H1007" s="438"/>
      <c r="I1007" s="439">
        <f>SUM(J996:J1005)</f>
        <v>0</v>
      </c>
      <c r="J1007" s="439"/>
    </row>
    <row r="1008" spans="1:10" ht="15" thickTop="1">
      <c r="A1008" s="57"/>
      <c r="B1008" s="57"/>
      <c r="C1008" s="57"/>
      <c r="D1008" s="110"/>
      <c r="E1008" s="111"/>
      <c r="F1008" s="57"/>
      <c r="G1008" s="57"/>
      <c r="H1008" s="112"/>
      <c r="I1008" s="57"/>
      <c r="J1008" s="57"/>
    </row>
    <row r="1009" spans="1:10">
      <c r="A1009" s="57"/>
      <c r="B1009" s="57"/>
      <c r="C1009" s="57"/>
      <c r="D1009" s="110"/>
      <c r="E1009" s="111"/>
      <c r="F1009" s="57"/>
      <c r="G1009" s="57"/>
      <c r="H1009" s="112"/>
      <c r="I1009" s="411" t="s">
        <v>665</v>
      </c>
      <c r="J1009" s="57"/>
    </row>
    <row r="1010" spans="1:10">
      <c r="A1010" s="57"/>
      <c r="B1010" s="57"/>
      <c r="C1010" s="57"/>
      <c r="D1010" s="110"/>
      <c r="E1010" s="111"/>
      <c r="F1010" s="57"/>
      <c r="G1010" s="57"/>
      <c r="H1010" s="112"/>
      <c r="I1010" s="57"/>
      <c r="J1010" s="57"/>
    </row>
    <row r="1011" spans="1:10">
      <c r="A1011" s="113"/>
      <c r="B1011" s="32"/>
      <c r="C1011" s="32"/>
      <c r="D1011" s="32"/>
      <c r="E1011" s="111"/>
      <c r="F1011" s="114"/>
      <c r="G1011" s="6"/>
      <c r="H1011" s="6"/>
      <c r="I1011" s="113"/>
      <c r="J1011" s="116"/>
    </row>
    <row r="1012" spans="1:10">
      <c r="A1012" s="113"/>
      <c r="B1012" s="32"/>
      <c r="C1012" s="32"/>
      <c r="D1012" s="32"/>
      <c r="E1012" s="111"/>
      <c r="F1012" s="114"/>
      <c r="G1012" s="6"/>
      <c r="H1012" s="6"/>
      <c r="I1012" s="115"/>
      <c r="J1012" s="116"/>
    </row>
    <row r="1013" spans="1:10">
      <c r="D1013" s="34"/>
      <c r="H1013" s="83"/>
    </row>
    <row r="1014" spans="1:10">
      <c r="D1014" s="34"/>
      <c r="H1014" s="83"/>
    </row>
    <row r="1015" spans="1:10">
      <c r="D1015" s="34"/>
      <c r="H1015" s="83"/>
    </row>
    <row r="1016" spans="1:10">
      <c r="D1016" s="34"/>
      <c r="H1016" s="83"/>
    </row>
    <row r="1017" spans="1:10">
      <c r="D1017" s="34"/>
      <c r="H1017" s="83"/>
    </row>
  </sheetData>
  <sheetProtection formatCells="0" formatColumns="0" formatRows="0" insertColumns="0" insertRows="0" insertHyperlinks="0" deleteColumns="0" deleteRows="0" sort="0" autoFilter="0" pivotTables="0"/>
  <mergeCells count="61">
    <mergeCell ref="B53:J53"/>
    <mergeCell ref="B60:J60"/>
    <mergeCell ref="B65:J65"/>
    <mergeCell ref="B61:J61"/>
    <mergeCell ref="B62:J62"/>
    <mergeCell ref="B64:J64"/>
    <mergeCell ref="B63:J63"/>
    <mergeCell ref="B54:J54"/>
    <mergeCell ref="B55:J55"/>
    <mergeCell ref="B56:J56"/>
    <mergeCell ref="B57:J57"/>
    <mergeCell ref="B58:J58"/>
    <mergeCell ref="B59:J59"/>
    <mergeCell ref="B89:J89"/>
    <mergeCell ref="B84:J84"/>
    <mergeCell ref="B75:J75"/>
    <mergeCell ref="B78:J78"/>
    <mergeCell ref="B88:J88"/>
    <mergeCell ref="B76:J76"/>
    <mergeCell ref="B77:J77"/>
    <mergeCell ref="B67:J67"/>
    <mergeCell ref="B68:J68"/>
    <mergeCell ref="B71:J71"/>
    <mergeCell ref="B73:J73"/>
    <mergeCell ref="B69:J69"/>
    <mergeCell ref="B70:J70"/>
    <mergeCell ref="B72:J72"/>
    <mergeCell ref="B74:J74"/>
    <mergeCell ref="B66:J66"/>
    <mergeCell ref="G1007:H1007"/>
    <mergeCell ref="I1007:J1007"/>
    <mergeCell ref="A99:F99"/>
    <mergeCell ref="B79:J79"/>
    <mergeCell ref="B92:J92"/>
    <mergeCell ref="B93:J93"/>
    <mergeCell ref="B91:J91"/>
    <mergeCell ref="B80:J80"/>
    <mergeCell ref="B81:J81"/>
    <mergeCell ref="B82:J82"/>
    <mergeCell ref="B83:J83"/>
    <mergeCell ref="B85:J85"/>
    <mergeCell ref="B86:J86"/>
    <mergeCell ref="B87:J87"/>
    <mergeCell ref="B90:J90"/>
    <mergeCell ref="B52:J52"/>
    <mergeCell ref="B40:J40"/>
    <mergeCell ref="B41:J41"/>
    <mergeCell ref="B49:J49"/>
    <mergeCell ref="B50:J50"/>
    <mergeCell ref="B51:J51"/>
    <mergeCell ref="B43:J43"/>
    <mergeCell ref="B42:J42"/>
    <mergeCell ref="B44:J44"/>
    <mergeCell ref="B45:J45"/>
    <mergeCell ref="B46:J46"/>
    <mergeCell ref="B47:J47"/>
    <mergeCell ref="B2:F2"/>
    <mergeCell ref="H2:J2"/>
    <mergeCell ref="E3:F4"/>
    <mergeCell ref="H3:J3"/>
    <mergeCell ref="H4:J4"/>
  </mergeCells>
  <phoneticPr fontId="82" type="noConversion"/>
  <pageMargins left="0.70866141732283472" right="0.51181102362204722" top="0.35433070866141736" bottom="0.35433070866141736" header="0.31496062992125984" footer="0.31496062992125984"/>
  <pageSetup paperSize="9" scale="64" orientation="portrait" r:id="rId1"/>
  <headerFooter>
    <oddFooter>&amp;RStr. &amp;P od &amp;N</oddFooter>
  </headerFooter>
  <rowBreaks count="15" manualBreakCount="15">
    <brk id="35" max="9" man="1"/>
    <brk id="84" max="9" man="1"/>
    <brk id="94" max="9" man="1"/>
    <brk id="124" max="9" man="1"/>
    <brk id="162" max="9" man="1"/>
    <brk id="253" max="9" man="1"/>
    <brk id="344" max="9" man="1"/>
    <brk id="387" max="9" man="1"/>
    <brk id="424" max="9" man="1"/>
    <brk id="689" max="9" man="1"/>
    <brk id="729" max="9" man="1"/>
    <brk id="762" max="9" man="1"/>
    <brk id="800" max="9" man="1"/>
    <brk id="823" max="9" man="1"/>
    <brk id="98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17313-4E4B-4690-B274-E95B675241EA}">
  <dimension ref="A11:I26"/>
  <sheetViews>
    <sheetView view="pageBreakPreview" zoomScaleNormal="100" zoomScaleSheetLayoutView="100" workbookViewId="0"/>
  </sheetViews>
  <sheetFormatPr defaultColWidth="9.109375" defaultRowHeight="13.2"/>
  <cols>
    <col min="1" max="1" width="42.33203125" style="358" customWidth="1"/>
    <col min="2" max="2" width="8.88671875" style="358" customWidth="1"/>
    <col min="3" max="3" width="10" style="358" customWidth="1"/>
    <col min="4" max="4" width="10.109375" style="358" customWidth="1"/>
    <col min="5" max="5" width="16" style="358" customWidth="1"/>
    <col min="6" max="18" width="9.109375" style="358"/>
    <col min="19" max="19" width="7.88671875" style="358" customWidth="1"/>
    <col min="20" max="16384" width="9.109375" style="358"/>
  </cols>
  <sheetData>
    <row r="11" spans="1:5" ht="15.6">
      <c r="A11" s="442" t="s">
        <v>659</v>
      </c>
      <c r="B11" s="442"/>
      <c r="C11" s="442"/>
      <c r="D11" s="442"/>
      <c r="E11" s="442"/>
    </row>
    <row r="12" spans="1:5">
      <c r="A12" s="443" t="s">
        <v>616</v>
      </c>
      <c r="B12" s="443"/>
      <c r="C12" s="443"/>
      <c r="D12" s="443"/>
      <c r="E12" s="443"/>
    </row>
    <row r="13" spans="1:5" ht="13.8">
      <c r="E13" s="359"/>
    </row>
    <row r="14" spans="1:5" ht="13.8">
      <c r="A14" s="359" t="s">
        <v>660</v>
      </c>
      <c r="E14" s="360">
        <f>'građevinsko-obrtnički'!E171</f>
        <v>0</v>
      </c>
    </row>
    <row r="15" spans="1:5" ht="13.8">
      <c r="E15" s="359"/>
    </row>
    <row r="16" spans="1:5" ht="13.8">
      <c r="A16" s="359" t="s">
        <v>661</v>
      </c>
      <c r="E16" s="360">
        <f>Elektrotehnika!I1007</f>
        <v>0</v>
      </c>
    </row>
    <row r="17" spans="1:9" s="362" customFormat="1" ht="16.5" customHeight="1" thickBot="1">
      <c r="A17" s="361"/>
      <c r="B17" s="361"/>
      <c r="E17" s="360"/>
      <c r="G17" s="363"/>
      <c r="H17" s="364"/>
      <c r="I17" s="364"/>
    </row>
    <row r="18" spans="1:9" s="362" customFormat="1" ht="14.4">
      <c r="A18" s="365" t="s">
        <v>22</v>
      </c>
      <c r="B18" s="366"/>
      <c r="C18" s="367"/>
      <c r="D18" s="367"/>
      <c r="E18" s="368">
        <f>SUM(E14:E17)</f>
        <v>0</v>
      </c>
      <c r="F18" s="360"/>
    </row>
    <row r="19" spans="1:9" s="362" customFormat="1" ht="16.5" customHeight="1">
      <c r="A19" s="369" t="s">
        <v>662</v>
      </c>
      <c r="B19" s="370"/>
      <c r="C19" s="371"/>
      <c r="D19" s="371"/>
      <c r="E19" s="372">
        <f>E18*0.25</f>
        <v>0</v>
      </c>
      <c r="F19" s="360"/>
    </row>
    <row r="20" spans="1:9" s="362" customFormat="1" ht="15" thickBot="1">
      <c r="A20" s="373" t="s">
        <v>663</v>
      </c>
      <c r="B20" s="374"/>
      <c r="C20" s="375"/>
      <c r="D20" s="375"/>
      <c r="E20" s="376">
        <f>SUM(E18:E19)</f>
        <v>0</v>
      </c>
      <c r="F20" s="377"/>
    </row>
    <row r="21" spans="1:9" s="379" customFormat="1" ht="15" customHeight="1">
      <c r="A21" s="413" t="s">
        <v>666</v>
      </c>
    </row>
    <row r="22" spans="1:9" s="379" customFormat="1" ht="15" customHeight="1">
      <c r="A22" s="378"/>
    </row>
    <row r="23" spans="1:9" s="379" customFormat="1" ht="15.6">
      <c r="A23" s="362" t="s">
        <v>664</v>
      </c>
    </row>
    <row r="24" spans="1:9" s="379" customFormat="1" ht="15.6"/>
    <row r="25" spans="1:9" s="379" customFormat="1" ht="15.6"/>
    <row r="26" spans="1:9" s="379" customFormat="1" ht="15.6">
      <c r="C26" s="412" t="s">
        <v>197</v>
      </c>
      <c r="F26" s="380"/>
    </row>
  </sheetData>
  <mergeCells count="2">
    <mergeCell ref="A11:E11"/>
    <mergeCell ref="A12:E12"/>
  </mergeCells>
  <pageMargins left="0.75" right="0.75" top="1" bottom="1" header="0.5" footer="0.5"/>
  <pageSetup paperSize="9" scale="99" orientation="portrait" r:id="rId1"/>
  <headerFooter alignWithMargins="0"/>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3</vt:i4>
      </vt:variant>
    </vt:vector>
  </HeadingPairs>
  <TitlesOfParts>
    <vt:vector size="6" baseType="lpstr">
      <vt:lpstr>građevinsko-obrtnički</vt:lpstr>
      <vt:lpstr>Elektrotehnika</vt:lpstr>
      <vt:lpstr>rekapitulacija</vt:lpstr>
      <vt:lpstr>Elektrotehnika!Ispis_naslova</vt:lpstr>
      <vt:lpstr>Elektrotehnika!Podrucje_ispisa</vt:lpstr>
      <vt:lpstr>rekapitulacija!Podrucje_ispisa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srecko</dc:creator>
  <cp:lastModifiedBy>Korisnik</cp:lastModifiedBy>
  <cp:lastPrinted>2021-06-11T09:49:47Z</cp:lastPrinted>
  <dcterms:created xsi:type="dcterms:W3CDTF">2020-12-04T09:09:04Z</dcterms:created>
  <dcterms:modified xsi:type="dcterms:W3CDTF">2022-04-27T06:53:48Z</dcterms:modified>
</cp:coreProperties>
</file>