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FINANCIJSKI PLAN\2016\"/>
    </mc:Choice>
  </mc:AlternateContent>
  <bookViews>
    <workbookView xWindow="0" yWindow="0" windowWidth="17250" windowHeight="6075" activeTab="3"/>
  </bookViews>
  <sheets>
    <sheet name="List1" sheetId="1" r:id="rId1"/>
    <sheet name="List2" sheetId="2" r:id="rId2"/>
    <sheet name="List3" sheetId="3" r:id="rId3"/>
    <sheet name="Lis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4" l="1"/>
  <c r="E180" i="4"/>
  <c r="E4" i="4"/>
  <c r="E177" i="4"/>
  <c r="E171" i="4"/>
  <c r="E168" i="4"/>
  <c r="E160" i="4"/>
  <c r="E158" i="4"/>
  <c r="E155" i="4"/>
  <c r="E150" i="4"/>
  <c r="E148" i="4"/>
  <c r="E147" i="4" s="1"/>
  <c r="E144" i="4"/>
  <c r="E142" i="4"/>
  <c r="E137" i="4"/>
  <c r="E136" i="4" s="1"/>
  <c r="E132" i="4"/>
  <c r="E128" i="4"/>
  <c r="E126" i="4"/>
  <c r="E123" i="4"/>
  <c r="E119" i="4"/>
  <c r="E116" i="4"/>
  <c r="E110" i="4"/>
  <c r="E100" i="4"/>
  <c r="E91" i="4"/>
  <c r="E86" i="4"/>
  <c r="E81" i="4"/>
  <c r="E75" i="4"/>
  <c r="E71" i="4"/>
  <c r="E70" i="4" s="1"/>
  <c r="E57" i="4"/>
  <c r="E23" i="4"/>
  <c r="E18" i="4"/>
  <c r="E16" i="4"/>
  <c r="E12" i="4"/>
  <c r="E10" i="4"/>
  <c r="E141" i="4" l="1"/>
  <c r="E135" i="4" s="1"/>
  <c r="E125" i="4"/>
  <c r="E122" i="4" s="1"/>
  <c r="E22" i="4"/>
  <c r="E2" i="4" s="1"/>
  <c r="E85" i="4"/>
  <c r="E69" i="4" s="1"/>
  <c r="E67" i="4" s="1"/>
  <c r="E176" i="3"/>
  <c r="E170" i="3"/>
  <c r="E167" i="3"/>
  <c r="E160" i="3"/>
  <c r="E158" i="3"/>
  <c r="E155" i="3"/>
  <c r="E150" i="3"/>
  <c r="E148" i="3"/>
  <c r="E147" i="3" s="1"/>
  <c r="E144" i="3"/>
  <c r="E142" i="3"/>
  <c r="E141" i="3" s="1"/>
  <c r="E137" i="3"/>
  <c r="E136" i="3" s="1"/>
  <c r="E132" i="3"/>
  <c r="E128" i="3"/>
  <c r="E126" i="3"/>
  <c r="E125" i="3"/>
  <c r="E122" i="3" s="1"/>
  <c r="E123" i="3"/>
  <c r="E119" i="3"/>
  <c r="E116" i="3"/>
  <c r="E110" i="3"/>
  <c r="E100" i="3"/>
  <c r="E91" i="3"/>
  <c r="E86" i="3"/>
  <c r="E85" i="3" s="1"/>
  <c r="E81" i="3"/>
  <c r="E75" i="3"/>
  <c r="E71" i="3"/>
  <c r="E70" i="3" s="1"/>
  <c r="E57" i="3"/>
  <c r="E23" i="3"/>
  <c r="E22" i="3" s="1"/>
  <c r="E2" i="3" s="1"/>
  <c r="E18" i="3"/>
  <c r="E16" i="3"/>
  <c r="E12" i="3"/>
  <c r="E10" i="3"/>
  <c r="E4" i="3"/>
  <c r="E66" i="4" l="1"/>
  <c r="E153" i="3"/>
  <c r="E135" i="3"/>
  <c r="E69" i="3"/>
  <c r="E67" i="3" s="1"/>
  <c r="E2" i="2"/>
  <c r="E158" i="2"/>
  <c r="E176" i="2"/>
  <c r="E170" i="2"/>
  <c r="E153" i="2" s="1"/>
  <c r="E167" i="2"/>
  <c r="E160" i="2"/>
  <c r="E155" i="2"/>
  <c r="E150" i="2"/>
  <c r="E148" i="2"/>
  <c r="E147" i="2" s="1"/>
  <c r="E144" i="2"/>
  <c r="E141" i="2" s="1"/>
  <c r="E142" i="2"/>
  <c r="E137" i="2"/>
  <c r="E136" i="2" s="1"/>
  <c r="E132" i="2"/>
  <c r="E128" i="2"/>
  <c r="E126" i="2"/>
  <c r="E123" i="2"/>
  <c r="E119" i="2"/>
  <c r="E116" i="2"/>
  <c r="E110" i="2"/>
  <c r="E100" i="2"/>
  <c r="E91" i="2"/>
  <c r="E85" i="2" s="1"/>
  <c r="E86" i="2"/>
  <c r="E81" i="2"/>
  <c r="E75" i="2"/>
  <c r="E70" i="2" s="1"/>
  <c r="E71" i="2"/>
  <c r="E57" i="2"/>
  <c r="E23" i="2"/>
  <c r="E22" i="2" s="1"/>
  <c r="E18" i="2"/>
  <c r="E16" i="2"/>
  <c r="E12" i="2"/>
  <c r="E10" i="2"/>
  <c r="E4" i="2"/>
  <c r="E66" i="3" l="1"/>
  <c r="E135" i="2"/>
  <c r="E69" i="2"/>
  <c r="E125" i="2"/>
  <c r="E122" i="2"/>
  <c r="E135" i="1"/>
  <c r="E67" i="2" l="1"/>
  <c r="E66" i="2" s="1"/>
  <c r="E4" i="1"/>
  <c r="E142" i="1" l="1"/>
  <c r="E79" i="1"/>
  <c r="E166" i="1" l="1"/>
  <c r="E163" i="1"/>
  <c r="E156" i="1"/>
  <c r="E153" i="1"/>
  <c r="E84" i="1"/>
  <c r="E23" i="1"/>
  <c r="E12" i="1"/>
  <c r="E151" i="1" l="1"/>
  <c r="E10" i="1"/>
  <c r="E130" i="1"/>
  <c r="E124" i="1"/>
  <c r="E140" i="1" l="1"/>
  <c r="E139" i="1" s="1"/>
  <c r="E171" i="1" l="1"/>
  <c r="E148" i="1"/>
  <c r="E146" i="1"/>
  <c r="E126" i="1"/>
  <c r="E123" i="1" s="1"/>
  <c r="E121" i="1"/>
  <c r="E117" i="1"/>
  <c r="E114" i="1"/>
  <c r="E108" i="1"/>
  <c r="E98" i="1"/>
  <c r="E89" i="1"/>
  <c r="E73" i="1"/>
  <c r="E69" i="1"/>
  <c r="E57" i="1"/>
  <c r="E18" i="1"/>
  <c r="E16" i="1"/>
  <c r="E120" i="1" l="1"/>
  <c r="E145" i="1"/>
  <c r="E83" i="1"/>
  <c r="E68" i="1"/>
  <c r="E22" i="1"/>
  <c r="E2" i="1" s="1"/>
  <c r="E67" i="1" l="1"/>
  <c r="E65" i="1" s="1"/>
  <c r="E134" i="1"/>
  <c r="E133" i="1"/>
  <c r="E64" i="1" s="1"/>
</calcChain>
</file>

<file path=xl/sharedStrings.xml><?xml version="1.0" encoding="utf-8"?>
<sst xmlns="http://schemas.openxmlformats.org/spreadsheetml/2006/main" count="1191" uniqueCount="174">
  <si>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</si>
  <si>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</si>
  <si>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</si>
  <si>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</si>
  <si>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</si>
  <si>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</si>
  <si>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</si>
  <si>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</si>
  <si>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</si>
  <si>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</si>
  <si>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</si>
  <si>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</si>
  <si>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</si>
  <si>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</si>
  <si>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</si>
  <si>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</si>
  <si>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</si>
  <si>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</si>
  <si>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</si>
  <si>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</si>
  <si>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</si>
  <si>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</si>
  <si>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</si>
  <si>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</si>
  <si>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</si>
  <si>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</si>
  <si>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</si>
  <si>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</si>
  <si>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</si>
  <si>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</si>
  <si>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</si>
  <si>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</si>
  <si>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</si>
  <si>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</si>
  <si>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</si>
  <si>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</si>
  <si>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</si>
  <si>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</si>
  <si>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</si>
  <si>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</si>
  <si>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</si>
  <si>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</si>
  <si>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</si>
  <si>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</si>
  <si>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</si>
  <si>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</si>
  <si>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</si>
  <si>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</si>
  <si>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</si>
  <si>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</si>
  <si>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</si>
  <si>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</si>
  <si>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</si>
  <si>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</si>
  <si>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aktivnost: A220401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</si>
  <si>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</si>
  <si>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</si>
  <si>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</si>
  <si>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</si>
  <si>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</si>
  <si>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</si>
  <si>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</si>
  <si>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</si>
  <si>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</si>
  <si>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</si>
  <si>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</si>
  <si>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</si>
  <si>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</si>
  <si>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</si>
  <si>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</si>
  <si>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</si>
  <si>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</si>
  <si>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</si>
  <si>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</si>
  <si>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</si>
  <si>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</si>
  <si>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</si>
  <si>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</si>
  <si>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</si>
  <si>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</si>
  <si>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</si>
  <si>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</si>
  <si>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</si>
  <si>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</si>
  <si>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</si>
  <si>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</si>
  <si>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</si>
  <si>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</si>
  <si>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</si>
  <si>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</si>
  <si>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</si>
  <si>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</si>
  <si>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</si>
  <si>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</si>
  <si>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</si>
  <si>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</si>
  <si>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</si>
  <si>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</si>
  <si>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</si>
  <si>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</si>
  <si>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</si>
  <si>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</si>
  <si>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</si>
  <si>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</si>
  <si>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</si>
  <si>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</si>
  <si>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</si>
  <si>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</si>
  <si>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</si>
  <si>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</si>
  <si>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</si>
  <si>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</si>
  <si>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</si>
  <si>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</si>
  <si>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</si>
  <si>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</si>
  <si>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</si>
  <si>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</si>
  <si>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</si>
  <si>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</si>
  <si>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</si>
  <si>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</si>
  <si>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</si>
  <si>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</si>
  <si>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</si>
  <si>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</si>
  <si>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</si>
  <si>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</si>
  <si>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</si>
  <si>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</si>
  <si>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</si>
  <si>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</si>
  <si>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</si>
  <si>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</si>
  <si>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</si>
  <si>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</si>
  <si>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</si>
  <si>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</si>
  <si>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</si>
  <si>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</si>
  <si>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</si>
  <si>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</si>
  <si>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</si>
  <si>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</si>
  <si>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</si>
  <si>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</si>
  <si>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</si>
  <si>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</si>
  <si>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</si>
  <si>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</si>
  <si>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</si>
  <si>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</si>
  <si>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</si>
  <si>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STR.USAVRŠ.ZAPOSLENIKA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</si>
  <si>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</si>
  <si>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</si>
  <si>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</si>
  <si>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</si>
  <si>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</si>
  <si>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</si>
  <si>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FINANCIJSKI PLAN ZA 2017.g.</t>
  </si>
  <si>
    <t xml:space="preserve">Intelektulane usluge </t>
  </si>
  <si>
    <t>USKLAĐENJE FINANCIJSKOG PLANA NAKON ODLUKE O RASPODJELI REZULTATA ZA 2017.</t>
  </si>
  <si>
    <t>TPJLS</t>
  </si>
  <si>
    <t>MANJAK PRIH.POSLOVANJA</t>
  </si>
  <si>
    <t>RASH. ZA MAT. I ENERGIJU</t>
  </si>
  <si>
    <t>UREDSKI MATERIJAL</t>
  </si>
  <si>
    <t>OSTAL.NESP.RASH.POSLOV.</t>
  </si>
  <si>
    <t>VPP JLS</t>
  </si>
  <si>
    <t xml:space="preserve">VPP TD </t>
  </si>
  <si>
    <t>USKLAĐENJE FINANCIJSKOG PLANA NAKON DRUGE ODLUKE O RASPODJELI REZULTATA ZA 2017.</t>
  </si>
  <si>
    <t>KNJIGE</t>
  </si>
  <si>
    <t>KNJIGE, UMJ.DJELA I OS.IZ.VR.</t>
  </si>
  <si>
    <t>PRVE IZMJENE I DOPUNE FINANCIJSKOG PLANA ZA 2017.G.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</si>
</sst>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3" fillId="8" borderId="0" xfId="1" applyNumberFormat="1" applyFont="1" applyFill="1" applyBorder="1" applyAlignment="1">
      <alignment horizontal="right"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3" fillId="4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3" borderId="0" xfId="0" applyNumberFormat="1" applyFon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0" fontId="12" fillId="0" borderId="0" xfId="0" applyFont="1"/>
    <xf numFmtId="4" fontId="12" fillId="0" borderId="0" xfId="0" applyNumberFormat="1" applyFont="1"/>
    <xf numFmtId="0" fontId="13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74"/>
  <sheetViews>
    <sheetView topLeftCell="A163" workbookViewId="0">
      <selection activeCell="A10" sqref="A10"/>
    </sheetView>
  </sheetViews>
  <sheetFormatPr defaultRowHeight="15" x14ac:dyDescent="0.25"/>
  <cols>
    <col min="5" max="5" width="12.7109375" bestFit="1" customWidth="1"/>
  </cols>
  <sheetData>
    <row r="1" spans="1:171" x14ac:dyDescent="0.25">
      <c r="A1" s="1" t="s">
        <v>160</v>
      </c>
      <c r="B1" s="1"/>
      <c r="C1" s="1"/>
      <c r="D1" s="2"/>
      <c r="E1" s="3"/>
    </row>
    <row r="2" spans="1:171" x14ac:dyDescent="0.25">
      <c r="A2" s="4">
        <v>6</v>
      </c>
      <c r="B2" s="4" t="s">
        <v>0</v>
      </c>
      <c r="C2" s="4"/>
      <c r="D2" s="5"/>
      <c r="E2" s="6">
        <f>SUM(E4+E10+E12+E16+E18+E22)</f>
        <v>18500027.710000001</v>
      </c>
      <c r="F2" s="7"/>
      <c r="G2" s="8"/>
      <c r="H2" s="7"/>
    </row>
    <row r="3" spans="1:171" x14ac:dyDescent="0.25">
      <c r="A3" s="9"/>
      <c r="B3" s="9"/>
      <c r="C3" s="9"/>
      <c r="D3" s="10"/>
      <c r="E3" s="11"/>
      <c r="F3" s="12"/>
      <c r="H3" s="12"/>
    </row>
    <row r="4" spans="1:171" x14ac:dyDescent="0.25">
      <c r="A4" s="9">
        <v>636</v>
      </c>
      <c r="B4" s="9" t="s">
        <v>1</v>
      </c>
      <c r="C4" s="9"/>
      <c r="D4" s="10"/>
      <c r="E4" s="11">
        <f>SUM(E5:E8)</f>
        <v>2197592.15</v>
      </c>
      <c r="F4" s="12"/>
      <c r="H4" s="12"/>
    </row>
    <row r="5" spans="1:171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  <c r="H5" s="12"/>
    </row>
    <row r="6" spans="1:171" x14ac:dyDescent="0.25">
      <c r="A6" s="7">
        <v>63612</v>
      </c>
      <c r="B6" s="7" t="s">
        <v>159</v>
      </c>
      <c r="C6" s="13"/>
      <c r="D6" s="14"/>
      <c r="E6" s="15">
        <v>2019010.15</v>
      </c>
      <c r="F6" s="12" t="s">
        <v>141</v>
      </c>
      <c r="H6" s="12"/>
    </row>
    <row r="7" spans="1:171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  <c r="H7" s="50"/>
      <c r="I7" s="50"/>
      <c r="J7" s="50"/>
      <c r="K7" s="58"/>
      <c r="L7" s="59"/>
    </row>
    <row r="8" spans="1:171" x14ac:dyDescent="0.25">
      <c r="A8" s="12">
        <v>636121</v>
      </c>
      <c r="B8" s="12" t="s">
        <v>157</v>
      </c>
      <c r="C8" s="2"/>
      <c r="D8" s="16"/>
      <c r="E8" s="15">
        <v>11232</v>
      </c>
      <c r="F8" s="12" t="s">
        <v>141</v>
      </c>
      <c r="H8" s="50"/>
      <c r="I8" s="50"/>
      <c r="J8" s="50"/>
      <c r="K8" s="58"/>
      <c r="L8" s="59"/>
    </row>
    <row r="9" spans="1:171" x14ac:dyDescent="0.25">
      <c r="A9" s="12">
        <v>63622</v>
      </c>
      <c r="B9" s="12" t="s">
        <v>2</v>
      </c>
      <c r="C9" s="12"/>
      <c r="D9" s="17"/>
      <c r="E9" s="55">
        <v>0</v>
      </c>
      <c r="F9" s="12"/>
      <c r="H9" s="12"/>
    </row>
    <row r="10" spans="1:171" s="61" customFormat="1" x14ac:dyDescent="0.25">
      <c r="A10" s="56">
        <v>638</v>
      </c>
      <c r="B10" s="56" t="s">
        <v>139</v>
      </c>
      <c r="C10" s="56"/>
      <c r="D10" s="57"/>
      <c r="E10" s="60">
        <f>E11</f>
        <v>15835612.390000001</v>
      </c>
      <c r="F10" s="56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</row>
    <row r="11" spans="1:171" x14ac:dyDescent="0.25">
      <c r="A11" s="12">
        <v>63822</v>
      </c>
      <c r="B11" s="12" t="s">
        <v>140</v>
      </c>
      <c r="C11" s="12"/>
      <c r="D11" s="17"/>
      <c r="E11" s="55">
        <v>15835612.390000001</v>
      </c>
      <c r="F11" s="12" t="s">
        <v>142</v>
      </c>
      <c r="H11" s="12"/>
    </row>
    <row r="12" spans="1:171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171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171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171" x14ac:dyDescent="0.25">
      <c r="A15" s="12">
        <v>65281</v>
      </c>
      <c r="B15" s="12" t="s">
        <v>146</v>
      </c>
      <c r="C15" s="12"/>
      <c r="D15" s="12"/>
      <c r="E15" s="19"/>
      <c r="F15" s="12"/>
      <c r="H15" s="12"/>
    </row>
    <row r="16" spans="1:171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66151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27000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25">
        <f>SUM(E23+E57)</f>
        <v>413073.17000000004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29">
        <f>SUM(E24:E56)</f>
        <v>381073.17000000004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70000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35000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15000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7000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8000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23000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3000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936.73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147</v>
      </c>
      <c r="C56" s="12"/>
      <c r="D56" s="17"/>
      <c r="E56" s="22">
        <v>25000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0</v>
      </c>
      <c r="F61" s="12"/>
      <c r="H61" s="12"/>
    </row>
    <row r="62" spans="1:8" x14ac:dyDescent="0.25">
      <c r="A62" s="12">
        <v>92212</v>
      </c>
      <c r="B62" s="12" t="s">
        <v>51</v>
      </c>
      <c r="C62" s="12"/>
      <c r="D62" s="12"/>
      <c r="E62" s="19">
        <v>0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31">
        <f>SUM(E65+E133)</f>
        <v>18500027.710000001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33">
        <f>SUM(E67+E120)</f>
        <v>18340277.710000001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19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18">
        <f>SUM(E68+E83+E114+E117)</f>
        <v>2472665.3199999994</v>
      </c>
    </row>
    <row r="68" spans="1:8" x14ac:dyDescent="0.25">
      <c r="A68" s="27">
        <v>31</v>
      </c>
      <c r="B68" s="27" t="s">
        <v>56</v>
      </c>
      <c r="C68" s="27"/>
      <c r="D68" s="27"/>
      <c r="E68" s="35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36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19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19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37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38">
        <v>258405.74</v>
      </c>
      <c r="F80" t="s">
        <v>141</v>
      </c>
    </row>
    <row r="81" spans="1:6" x14ac:dyDescent="0.25">
      <c r="A81">
        <v>31322</v>
      </c>
      <c r="B81" t="s">
        <v>154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35">
        <f>SUM(E84,E89,E98,E108)</f>
        <v>367755.17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37">
        <f>SUM(E85:E88)</f>
        <v>101500</v>
      </c>
      <c r="F84" t="s">
        <v>143</v>
      </c>
    </row>
    <row r="85" spans="1:6" x14ac:dyDescent="0.25">
      <c r="A85">
        <v>3211</v>
      </c>
      <c r="B85" t="s">
        <v>73</v>
      </c>
      <c r="E85" s="38">
        <v>4000</v>
      </c>
      <c r="F85" t="s">
        <v>143</v>
      </c>
    </row>
    <row r="86" spans="1:6" x14ac:dyDescent="0.25">
      <c r="A86">
        <v>3212</v>
      </c>
      <c r="B86" t="s">
        <v>74</v>
      </c>
      <c r="E86" s="38">
        <v>70000</v>
      </c>
      <c r="F86" t="s">
        <v>143</v>
      </c>
    </row>
    <row r="87" spans="1:6" x14ac:dyDescent="0.25">
      <c r="A87">
        <v>3213</v>
      </c>
      <c r="B87" t="s">
        <v>75</v>
      </c>
      <c r="E87" s="38">
        <v>2500</v>
      </c>
      <c r="F87" t="s">
        <v>143</v>
      </c>
    </row>
    <row r="88" spans="1:6" x14ac:dyDescent="0.25">
      <c r="A88">
        <v>3214</v>
      </c>
      <c r="B88" t="s">
        <v>148</v>
      </c>
      <c r="E88" s="38">
        <v>25000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37">
        <f>SUM(E90:E97)</f>
        <v>152406.44</v>
      </c>
      <c r="F89" t="s">
        <v>143</v>
      </c>
    </row>
    <row r="90" spans="1:6" x14ac:dyDescent="0.25">
      <c r="A90">
        <v>3221</v>
      </c>
      <c r="B90" t="s">
        <v>77</v>
      </c>
      <c r="E90" s="38">
        <v>35000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72000</v>
      </c>
      <c r="F94" t="s">
        <v>143</v>
      </c>
    </row>
    <row r="95" spans="1:6" x14ac:dyDescent="0.25">
      <c r="A95">
        <v>3224</v>
      </c>
      <c r="B95" t="s">
        <v>82</v>
      </c>
      <c r="E95" s="38">
        <v>4000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93550</v>
      </c>
      <c r="F98" t="s">
        <v>143</v>
      </c>
    </row>
    <row r="99" spans="1:6" x14ac:dyDescent="0.25">
      <c r="A99">
        <v>3231</v>
      </c>
      <c r="B99" t="s">
        <v>86</v>
      </c>
      <c r="E99" s="38">
        <v>15000</v>
      </c>
      <c r="F99" t="s">
        <v>143</v>
      </c>
    </row>
    <row r="100" spans="1:6" x14ac:dyDescent="0.25">
      <c r="A100">
        <v>3232</v>
      </c>
      <c r="B100" t="s">
        <v>87</v>
      </c>
      <c r="E100" s="38">
        <v>26000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21000</v>
      </c>
      <c r="F102" t="s">
        <v>143</v>
      </c>
    </row>
    <row r="103" spans="1:6" x14ac:dyDescent="0.25">
      <c r="A103">
        <v>3235</v>
      </c>
      <c r="B103" t="s">
        <v>90</v>
      </c>
      <c r="E103" s="38">
        <v>7000</v>
      </c>
      <c r="F103" t="s">
        <v>143</v>
      </c>
    </row>
    <row r="104" spans="1:6" x14ac:dyDescent="0.25">
      <c r="A104">
        <v>3236</v>
      </c>
      <c r="B104" t="s">
        <v>91</v>
      </c>
      <c r="E104" s="38">
        <v>3500</v>
      </c>
      <c r="F104" t="s">
        <v>143</v>
      </c>
    </row>
    <row r="105" spans="1:6" x14ac:dyDescent="0.25">
      <c r="A105">
        <v>3237</v>
      </c>
      <c r="B105" t="s">
        <v>92</v>
      </c>
      <c r="E105" s="38">
        <v>8000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13000</v>
      </c>
      <c r="F106" t="s">
        <v>143</v>
      </c>
    </row>
    <row r="107" spans="1:6" x14ac:dyDescent="0.25">
      <c r="A107">
        <v>3239</v>
      </c>
      <c r="B107" t="s">
        <v>94</v>
      </c>
      <c r="E107" s="38">
        <v>50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20298.73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800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14232</v>
      </c>
      <c r="F112" t="s">
        <v>145</v>
      </c>
    </row>
    <row r="113" spans="1:6" x14ac:dyDescent="0.25">
      <c r="A113">
        <v>3299</v>
      </c>
      <c r="B113" t="s">
        <v>100</v>
      </c>
      <c r="E113" s="38">
        <v>936.73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40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41">
        <f>E122</f>
        <v>0</v>
      </c>
    </row>
    <row r="122" spans="1:6" x14ac:dyDescent="0.25">
      <c r="A122">
        <v>4511</v>
      </c>
      <c r="B122" t="s">
        <v>108</v>
      </c>
      <c r="E122" s="38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35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51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54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37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38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38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19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37">
        <f>E131</f>
        <v>0</v>
      </c>
    </row>
    <row r="131" spans="1:6" x14ac:dyDescent="0.25">
      <c r="A131" s="12">
        <v>42641</v>
      </c>
      <c r="B131" t="s">
        <v>135</v>
      </c>
      <c r="E131" s="19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SUM(E134+E139+E145+E151)</f>
        <v>159750</v>
      </c>
    </row>
    <row r="134" spans="1:6" x14ac:dyDescent="0.25">
      <c r="A134" s="44" t="s">
        <v>149</v>
      </c>
      <c r="B134" s="44"/>
      <c r="C134" s="44"/>
      <c r="D134" s="44"/>
      <c r="E134" s="46">
        <f>E135</f>
        <v>23000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SUM(E136+E137)</f>
        <v>23000</v>
      </c>
    </row>
    <row r="136" spans="1:6" x14ac:dyDescent="0.25">
      <c r="A136" s="12">
        <v>32371</v>
      </c>
      <c r="B136" s="12" t="s">
        <v>161</v>
      </c>
      <c r="C136" s="12"/>
      <c r="D136" s="2"/>
      <c r="E136" s="45">
        <v>2000</v>
      </c>
    </row>
    <row r="137" spans="1:6" x14ac:dyDescent="0.25">
      <c r="A137" s="12">
        <v>32999</v>
      </c>
      <c r="B137" s="12" t="s">
        <v>114</v>
      </c>
      <c r="C137" s="12"/>
      <c r="D137" s="12"/>
      <c r="E137" s="19">
        <v>21000</v>
      </c>
    </row>
    <row r="138" spans="1:6" x14ac:dyDescent="0.25">
      <c r="A138" s="12"/>
      <c r="B138" s="12"/>
      <c r="C138" s="12"/>
      <c r="D138" s="12"/>
      <c r="E138" s="19"/>
    </row>
    <row r="139" spans="1:6" x14ac:dyDescent="0.25">
      <c r="A139" s="44" t="s">
        <v>150</v>
      </c>
      <c r="B139" s="44"/>
      <c r="C139" s="44"/>
      <c r="D139" s="44"/>
      <c r="E139" s="46">
        <f>SUM(E140+E142)</f>
        <v>1500</v>
      </c>
      <c r="F139" t="s">
        <v>143</v>
      </c>
    </row>
    <row r="140" spans="1:6" x14ac:dyDescent="0.25">
      <c r="A140" s="2">
        <v>311</v>
      </c>
      <c r="B140" s="2" t="s">
        <v>57</v>
      </c>
      <c r="C140" s="2"/>
      <c r="D140" s="2"/>
      <c r="E140" s="19">
        <f>E141</f>
        <v>1279.8599999999999</v>
      </c>
    </row>
    <row r="141" spans="1:6" x14ac:dyDescent="0.25">
      <c r="A141" s="12">
        <v>3111</v>
      </c>
      <c r="B141" s="12" t="s">
        <v>58</v>
      </c>
      <c r="C141" s="12"/>
      <c r="D141" s="12"/>
      <c r="E141" s="19">
        <v>1279.8599999999999</v>
      </c>
    </row>
    <row r="142" spans="1:6" x14ac:dyDescent="0.25">
      <c r="A142" s="2">
        <v>313</v>
      </c>
      <c r="B142" s="2" t="s">
        <v>68</v>
      </c>
      <c r="C142" s="2"/>
      <c r="D142" s="2"/>
      <c r="E142" s="19">
        <f>SUM(E143:E144)</f>
        <v>220.14</v>
      </c>
    </row>
    <row r="143" spans="1:6" x14ac:dyDescent="0.25">
      <c r="A143" s="12">
        <v>3132</v>
      </c>
      <c r="B143" s="12" t="s">
        <v>155</v>
      </c>
      <c r="C143" s="12"/>
      <c r="D143" s="12"/>
      <c r="E143" s="19">
        <v>198.38</v>
      </c>
    </row>
    <row r="144" spans="1:6" x14ac:dyDescent="0.25">
      <c r="A144" s="12">
        <v>3133</v>
      </c>
      <c r="B144" s="12" t="s">
        <v>156</v>
      </c>
      <c r="C144" s="12"/>
      <c r="D144" s="12"/>
      <c r="E144" s="19">
        <v>21.76</v>
      </c>
    </row>
    <row r="145" spans="1:6" x14ac:dyDescent="0.25">
      <c r="A145" s="44" t="s">
        <v>151</v>
      </c>
      <c r="B145" s="44"/>
      <c r="C145" s="44"/>
      <c r="D145" s="44"/>
      <c r="E145" s="46">
        <f>SUM(E146+E148)</f>
        <v>44500</v>
      </c>
    </row>
    <row r="146" spans="1:6" x14ac:dyDescent="0.25">
      <c r="A146" s="2">
        <v>322</v>
      </c>
      <c r="B146" s="2" t="s">
        <v>115</v>
      </c>
      <c r="C146" s="2"/>
      <c r="D146" s="2"/>
      <c r="E146" s="37">
        <f>E147</f>
        <v>1500</v>
      </c>
      <c r="F146" t="s">
        <v>116</v>
      </c>
    </row>
    <row r="147" spans="1:6" x14ac:dyDescent="0.25">
      <c r="A147">
        <v>3221</v>
      </c>
      <c r="B147" t="s">
        <v>117</v>
      </c>
      <c r="E147" s="38">
        <v>1500</v>
      </c>
    </row>
    <row r="148" spans="1:6" x14ac:dyDescent="0.25">
      <c r="A148" s="2">
        <v>323</v>
      </c>
      <c r="B148" s="2" t="s">
        <v>85</v>
      </c>
      <c r="C148" s="2"/>
      <c r="D148" s="2"/>
      <c r="E148" s="37">
        <f>E149</f>
        <v>43000</v>
      </c>
      <c r="F148" t="s">
        <v>116</v>
      </c>
    </row>
    <row r="149" spans="1:6" x14ac:dyDescent="0.25">
      <c r="A149">
        <v>3237</v>
      </c>
      <c r="B149" t="s">
        <v>118</v>
      </c>
      <c r="E149" s="38">
        <v>43000</v>
      </c>
    </row>
    <row r="150" spans="1:6" x14ac:dyDescent="0.25">
      <c r="E150" s="38"/>
    </row>
    <row r="151" spans="1:6" x14ac:dyDescent="0.25">
      <c r="A151" s="44" t="s">
        <v>152</v>
      </c>
      <c r="B151" s="2"/>
      <c r="C151" s="47"/>
      <c r="D151" s="47"/>
      <c r="E151" s="46">
        <f>SUM(E153+E156+E163+E166)</f>
        <v>90750</v>
      </c>
    </row>
    <row r="152" spans="1:6" x14ac:dyDescent="0.25">
      <c r="E152" s="38"/>
    </row>
    <row r="153" spans="1:6" x14ac:dyDescent="0.25">
      <c r="A153" s="2">
        <v>321</v>
      </c>
      <c r="B153" s="2" t="s">
        <v>119</v>
      </c>
      <c r="C153" s="2"/>
      <c r="D153" s="2"/>
      <c r="E153" s="37">
        <f>SUM(E154:E155)</f>
        <v>16000</v>
      </c>
    </row>
    <row r="154" spans="1:6" x14ac:dyDescent="0.25">
      <c r="A154">
        <v>3211</v>
      </c>
      <c r="B154" t="s">
        <v>121</v>
      </c>
      <c r="E154" s="38">
        <v>16000</v>
      </c>
      <c r="F154" t="s">
        <v>124</v>
      </c>
    </row>
    <row r="155" spans="1:6" x14ac:dyDescent="0.25">
      <c r="A155">
        <v>3213</v>
      </c>
      <c r="B155" t="s">
        <v>153</v>
      </c>
      <c r="E155" s="38">
        <v>0</v>
      </c>
    </row>
    <row r="156" spans="1:6" x14ac:dyDescent="0.25">
      <c r="A156" s="2">
        <v>323</v>
      </c>
      <c r="B156" s="2" t="s">
        <v>85</v>
      </c>
      <c r="C156" s="2"/>
      <c r="D156" s="2"/>
      <c r="E156" s="37">
        <f>SUM(E157:E162)</f>
        <v>27000</v>
      </c>
    </row>
    <row r="157" spans="1:6" x14ac:dyDescent="0.25">
      <c r="A157">
        <v>3235</v>
      </c>
      <c r="B157" t="s">
        <v>123</v>
      </c>
      <c r="E157" s="38">
        <v>16000</v>
      </c>
      <c r="F157" t="s">
        <v>120</v>
      </c>
    </row>
    <row r="158" spans="1:6" x14ac:dyDescent="0.25">
      <c r="A158">
        <v>3237</v>
      </c>
      <c r="B158" t="s">
        <v>125</v>
      </c>
      <c r="E158" s="38">
        <v>2000</v>
      </c>
      <c r="F158" t="s">
        <v>116</v>
      </c>
    </row>
    <row r="159" spans="1:6" x14ac:dyDescent="0.25">
      <c r="A159">
        <v>3237</v>
      </c>
      <c r="B159" t="s">
        <v>125</v>
      </c>
      <c r="E159" s="38">
        <v>9000</v>
      </c>
      <c r="F159" t="s">
        <v>124</v>
      </c>
    </row>
    <row r="160" spans="1:6" x14ac:dyDescent="0.25">
      <c r="A160">
        <v>3239</v>
      </c>
      <c r="B160" t="s">
        <v>126</v>
      </c>
      <c r="E160" s="38">
        <v>0</v>
      </c>
      <c r="F160" t="s">
        <v>116</v>
      </c>
    </row>
    <row r="161" spans="1:8" x14ac:dyDescent="0.25">
      <c r="A161">
        <v>3239</v>
      </c>
      <c r="B161" t="s">
        <v>126</v>
      </c>
      <c r="E161" s="38">
        <v>0</v>
      </c>
      <c r="F161" t="s">
        <v>124</v>
      </c>
    </row>
    <row r="162" spans="1:8" x14ac:dyDescent="0.25">
      <c r="A162">
        <v>3239</v>
      </c>
      <c r="B162" t="s">
        <v>126</v>
      </c>
      <c r="E162" s="38">
        <v>0</v>
      </c>
      <c r="F162" t="s">
        <v>141</v>
      </c>
    </row>
    <row r="163" spans="1:8" x14ac:dyDescent="0.25">
      <c r="A163" s="48">
        <v>324</v>
      </c>
      <c r="B163" s="48" t="s">
        <v>133</v>
      </c>
      <c r="C163" s="48"/>
      <c r="D163" s="48"/>
      <c r="E163" s="49">
        <f>SUM(E164:E165)</f>
        <v>0</v>
      </c>
      <c r="F163" s="48"/>
    </row>
    <row r="164" spans="1:8" x14ac:dyDescent="0.25">
      <c r="A164">
        <v>32411</v>
      </c>
      <c r="B164" t="s">
        <v>134</v>
      </c>
      <c r="E164" s="38">
        <v>0</v>
      </c>
      <c r="F164" t="s">
        <v>116</v>
      </c>
    </row>
    <row r="165" spans="1:8" x14ac:dyDescent="0.25">
      <c r="A165">
        <v>32411</v>
      </c>
      <c r="B165" t="s">
        <v>134</v>
      </c>
      <c r="E165" s="38">
        <v>0</v>
      </c>
      <c r="F165" t="s">
        <v>141</v>
      </c>
    </row>
    <row r="166" spans="1:8" x14ac:dyDescent="0.25">
      <c r="A166" s="2">
        <v>329</v>
      </c>
      <c r="B166" s="2" t="s">
        <v>128</v>
      </c>
      <c r="C166" s="2"/>
      <c r="D166" s="2"/>
      <c r="E166" s="37">
        <f>SUM(E167:E170)</f>
        <v>47750</v>
      </c>
    </row>
    <row r="167" spans="1:8" x14ac:dyDescent="0.25">
      <c r="A167">
        <v>3299</v>
      </c>
      <c r="B167" t="s">
        <v>129</v>
      </c>
      <c r="E167" s="38">
        <v>2750</v>
      </c>
      <c r="F167" t="s">
        <v>122</v>
      </c>
    </row>
    <row r="168" spans="1:8" x14ac:dyDescent="0.25">
      <c r="A168">
        <v>3299</v>
      </c>
      <c r="B168" t="s">
        <v>129</v>
      </c>
      <c r="E168" s="38">
        <v>35000</v>
      </c>
      <c r="F168" t="s">
        <v>116</v>
      </c>
    </row>
    <row r="169" spans="1:8" x14ac:dyDescent="0.25">
      <c r="A169">
        <v>3299</v>
      </c>
      <c r="B169" t="s">
        <v>129</v>
      </c>
      <c r="E169" s="38">
        <v>10000</v>
      </c>
      <c r="F169" t="s">
        <v>124</v>
      </c>
    </row>
    <row r="170" spans="1:8" x14ac:dyDescent="0.25">
      <c r="A170">
        <v>3299</v>
      </c>
      <c r="B170" t="s">
        <v>129</v>
      </c>
      <c r="E170" s="38">
        <v>0</v>
      </c>
      <c r="F170" t="s">
        <v>141</v>
      </c>
    </row>
    <row r="171" spans="1:8" x14ac:dyDescent="0.25">
      <c r="A171" s="2">
        <v>422</v>
      </c>
      <c r="B171" s="2" t="s">
        <v>110</v>
      </c>
      <c r="C171" s="2"/>
      <c r="D171" s="2"/>
      <c r="E171" s="37">
        <f>SUM(E172:E173)</f>
        <v>0</v>
      </c>
      <c r="F171" s="2"/>
      <c r="H171" s="2"/>
    </row>
    <row r="172" spans="1:8" x14ac:dyDescent="0.25">
      <c r="A172">
        <v>4221</v>
      </c>
      <c r="B172" t="s">
        <v>130</v>
      </c>
      <c r="E172" s="38">
        <v>0</v>
      </c>
      <c r="F172" t="s">
        <v>127</v>
      </c>
    </row>
    <row r="173" spans="1:8" x14ac:dyDescent="0.25">
      <c r="A173">
        <v>4221</v>
      </c>
      <c r="B173" t="s">
        <v>130</v>
      </c>
      <c r="E173" s="38">
        <v>0</v>
      </c>
      <c r="F173" t="s">
        <v>122</v>
      </c>
    </row>
    <row r="174" spans="1:8" x14ac:dyDescent="0.25">
      <c r="E174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workbookViewId="0">
      <selection activeCell="A10" sqref="A10"/>
    </sheetView>
  </sheetViews>
  <sheetFormatPr defaultRowHeight="15" x14ac:dyDescent="0.25"/>
  <sheetData>
    <row r="1" spans="1:7" x14ac:dyDescent="0.25">
      <c r="A1" s="1" t="s">
        <v>162</v>
      </c>
      <c r="B1" s="1"/>
      <c r="C1" s="1"/>
      <c r="D1" s="2"/>
      <c r="E1" s="3"/>
    </row>
    <row r="2" spans="1:7" x14ac:dyDescent="0.25">
      <c r="A2" s="4">
        <v>6</v>
      </c>
      <c r="B2" s="4" t="s">
        <v>0</v>
      </c>
      <c r="C2" s="4"/>
      <c r="D2" s="5"/>
      <c r="E2" s="62">
        <f>SUM(E4+E10+E12+E16+E18+E22+E61+E62+E63-E64)</f>
        <v>18497750.390000001</v>
      </c>
      <c r="F2" s="7"/>
      <c r="G2" s="8"/>
    </row>
    <row r="3" spans="1:7" x14ac:dyDescent="0.25">
      <c r="A3" s="9"/>
      <c r="B3" s="9"/>
      <c r="C3" s="9"/>
      <c r="D3" s="10"/>
      <c r="E3" s="11"/>
      <c r="F3" s="12"/>
    </row>
    <row r="4" spans="1:7" x14ac:dyDescent="0.25">
      <c r="A4" s="9">
        <v>636</v>
      </c>
      <c r="B4" s="9" t="s">
        <v>1</v>
      </c>
      <c r="C4" s="9"/>
      <c r="D4" s="10"/>
      <c r="E4" s="63">
        <f>SUM(E5:E8)</f>
        <v>2197592.15</v>
      </c>
      <c r="F4" s="12"/>
    </row>
    <row r="5" spans="1:7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</row>
    <row r="6" spans="1:7" x14ac:dyDescent="0.25">
      <c r="A6" s="7">
        <v>63612</v>
      </c>
      <c r="B6" s="7" t="s">
        <v>159</v>
      </c>
      <c r="C6" s="13"/>
      <c r="D6" s="14"/>
      <c r="E6" s="64">
        <v>2019010.15</v>
      </c>
      <c r="F6" s="12" t="s">
        <v>141</v>
      </c>
    </row>
    <row r="7" spans="1:7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</row>
    <row r="8" spans="1:7" x14ac:dyDescent="0.25">
      <c r="A8" s="12">
        <v>636121</v>
      </c>
      <c r="B8" s="12" t="s">
        <v>157</v>
      </c>
      <c r="C8" s="2"/>
      <c r="D8" s="16"/>
      <c r="E8" s="15">
        <v>11232</v>
      </c>
      <c r="F8" s="12" t="s">
        <v>141</v>
      </c>
    </row>
    <row r="9" spans="1:7" x14ac:dyDescent="0.25">
      <c r="A9" s="12">
        <v>63622</v>
      </c>
      <c r="B9" s="12" t="s">
        <v>2</v>
      </c>
      <c r="C9" s="12"/>
      <c r="D9" s="17"/>
      <c r="E9" s="55">
        <v>0</v>
      </c>
      <c r="F9" s="12"/>
    </row>
    <row r="10" spans="1:7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</row>
    <row r="11" spans="1:7" x14ac:dyDescent="0.25">
      <c r="A11" s="12">
        <v>63822</v>
      </c>
      <c r="B11" s="12" t="s">
        <v>140</v>
      </c>
      <c r="C11" s="12"/>
      <c r="D11" s="17"/>
      <c r="E11" s="66">
        <v>15835612.390000001</v>
      </c>
      <c r="F11" s="12" t="s">
        <v>142</v>
      </c>
    </row>
    <row r="12" spans="1:7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</row>
    <row r="13" spans="1:7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</row>
    <row r="14" spans="1:7" x14ac:dyDescent="0.25">
      <c r="A14" s="12">
        <v>65267</v>
      </c>
      <c r="B14" s="12" t="s">
        <v>5</v>
      </c>
      <c r="C14" s="12"/>
      <c r="D14" s="12"/>
      <c r="E14" s="19">
        <v>0</v>
      </c>
      <c r="F14" s="12"/>
    </row>
    <row r="15" spans="1:7" x14ac:dyDescent="0.25">
      <c r="A15" s="12">
        <v>65281</v>
      </c>
      <c r="B15" s="12" t="s">
        <v>146</v>
      </c>
      <c r="C15" s="12"/>
      <c r="D15" s="12"/>
      <c r="E15" s="19"/>
      <c r="F15" s="12"/>
    </row>
    <row r="16" spans="1:7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</row>
    <row r="17" spans="1:6" x14ac:dyDescent="0.25">
      <c r="A17" s="12">
        <v>66151</v>
      </c>
      <c r="B17" s="12" t="s">
        <v>6</v>
      </c>
      <c r="C17" s="12"/>
      <c r="D17" s="12"/>
      <c r="E17" s="22">
        <v>2750</v>
      </c>
      <c r="F17" s="12" t="s">
        <v>122</v>
      </c>
    </row>
    <row r="18" spans="1:6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</row>
    <row r="19" spans="1:6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</row>
    <row r="20" spans="1:6" x14ac:dyDescent="0.25">
      <c r="A20" s="7">
        <v>66313</v>
      </c>
      <c r="B20" s="7" t="s">
        <v>9</v>
      </c>
      <c r="C20" s="7"/>
      <c r="D20" s="7"/>
      <c r="E20" s="24">
        <v>27000</v>
      </c>
      <c r="F20" s="12" t="s">
        <v>124</v>
      </c>
    </row>
    <row r="21" spans="1:6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</row>
    <row r="22" spans="1:6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413073.17000000004</v>
      </c>
      <c r="F22" s="12"/>
    </row>
    <row r="23" spans="1:6" x14ac:dyDescent="0.25">
      <c r="A23" s="26">
        <v>6711</v>
      </c>
      <c r="B23" s="26" t="s">
        <v>13</v>
      </c>
      <c r="C23" s="27"/>
      <c r="D23" s="28"/>
      <c r="E23" s="67">
        <f>SUM(E24:E56)</f>
        <v>381073.17000000004</v>
      </c>
      <c r="F23" s="12"/>
    </row>
    <row r="24" spans="1:6" x14ac:dyDescent="0.25">
      <c r="A24" s="12">
        <v>671115</v>
      </c>
      <c r="B24" s="12" t="s">
        <v>14</v>
      </c>
      <c r="C24" s="12"/>
      <c r="D24" s="12"/>
      <c r="E24" s="19">
        <v>70000</v>
      </c>
      <c r="F24" s="12" t="s">
        <v>143</v>
      </c>
    </row>
    <row r="25" spans="1:6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</row>
    <row r="26" spans="1:6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</row>
    <row r="27" spans="1:6" x14ac:dyDescent="0.25">
      <c r="A27" s="12">
        <v>671118</v>
      </c>
      <c r="B27" s="12" t="s">
        <v>17</v>
      </c>
      <c r="C27" s="12"/>
      <c r="D27" s="12"/>
      <c r="E27" s="19">
        <v>35000</v>
      </c>
      <c r="F27" s="12" t="s">
        <v>143</v>
      </c>
    </row>
    <row r="28" spans="1:6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</row>
    <row r="29" spans="1:6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</row>
    <row r="30" spans="1:6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</row>
    <row r="31" spans="1:6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</row>
    <row r="32" spans="1:6" x14ac:dyDescent="0.25">
      <c r="A32" s="12">
        <v>671122</v>
      </c>
      <c r="B32" s="12" t="s">
        <v>22</v>
      </c>
      <c r="C32" s="12"/>
      <c r="D32" s="12"/>
      <c r="E32" s="19">
        <v>15000</v>
      </c>
      <c r="F32" s="12" t="s">
        <v>143</v>
      </c>
    </row>
    <row r="33" spans="1:6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</row>
    <row r="34" spans="1:6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</row>
    <row r="35" spans="1:6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</row>
    <row r="36" spans="1:6" x14ac:dyDescent="0.25">
      <c r="A36" s="12">
        <v>671126</v>
      </c>
      <c r="B36" s="12" t="s">
        <v>26</v>
      </c>
      <c r="C36" s="12"/>
      <c r="D36" s="12"/>
      <c r="E36" s="19">
        <v>7000</v>
      </c>
      <c r="F36" s="12" t="s">
        <v>143</v>
      </c>
    </row>
    <row r="37" spans="1:6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</row>
    <row r="38" spans="1:6" x14ac:dyDescent="0.25">
      <c r="A38" s="12">
        <v>671128</v>
      </c>
      <c r="B38" s="12" t="s">
        <v>28</v>
      </c>
      <c r="C38" s="12"/>
      <c r="D38" s="12"/>
      <c r="E38" s="19">
        <v>8000</v>
      </c>
      <c r="F38" s="12" t="s">
        <v>143</v>
      </c>
    </row>
    <row r="39" spans="1:6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</row>
    <row r="40" spans="1:6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</row>
    <row r="41" spans="1:6" x14ac:dyDescent="0.25">
      <c r="A41" s="12">
        <v>671131</v>
      </c>
      <c r="B41" s="12" t="s">
        <v>31</v>
      </c>
      <c r="C41" s="12"/>
      <c r="D41" s="12"/>
      <c r="E41" s="19">
        <v>23000</v>
      </c>
      <c r="F41" s="12" t="s">
        <v>143</v>
      </c>
    </row>
    <row r="42" spans="1:6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</row>
    <row r="43" spans="1:6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</row>
    <row r="44" spans="1:6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</row>
    <row r="45" spans="1:6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</row>
    <row r="46" spans="1:6" x14ac:dyDescent="0.25">
      <c r="A46" s="12">
        <v>671146</v>
      </c>
      <c r="B46" s="12" t="s">
        <v>36</v>
      </c>
      <c r="C46" s="12"/>
      <c r="D46" s="12"/>
      <c r="E46" s="19">
        <v>3000</v>
      </c>
      <c r="F46" s="12" t="s">
        <v>143</v>
      </c>
    </row>
    <row r="47" spans="1:6" x14ac:dyDescent="0.25">
      <c r="A47" s="12">
        <v>671137</v>
      </c>
      <c r="B47" s="12" t="s">
        <v>37</v>
      </c>
      <c r="C47" s="12"/>
      <c r="D47" s="12"/>
      <c r="E47" s="19">
        <v>936.73</v>
      </c>
      <c r="F47" s="12" t="s">
        <v>143</v>
      </c>
    </row>
    <row r="48" spans="1:6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</row>
    <row r="49" spans="1:6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</row>
    <row r="50" spans="1:6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</row>
    <row r="51" spans="1:6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</row>
    <row r="52" spans="1:6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</row>
    <row r="53" spans="1:6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</row>
    <row r="54" spans="1:6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</row>
    <row r="55" spans="1:6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</row>
    <row r="56" spans="1:6" x14ac:dyDescent="0.25">
      <c r="A56" s="12">
        <v>671147</v>
      </c>
      <c r="B56" s="12" t="s">
        <v>147</v>
      </c>
      <c r="C56" s="12"/>
      <c r="D56" s="17"/>
      <c r="E56" s="22">
        <v>25000</v>
      </c>
      <c r="F56" s="12"/>
    </row>
    <row r="57" spans="1:6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</row>
    <row r="58" spans="1:6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</row>
    <row r="59" spans="1:6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</row>
    <row r="60" spans="1:6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</row>
    <row r="61" spans="1:6" x14ac:dyDescent="0.25">
      <c r="A61" s="12">
        <v>92211</v>
      </c>
      <c r="B61" s="12" t="s">
        <v>50</v>
      </c>
      <c r="C61" s="12"/>
      <c r="D61" s="12"/>
      <c r="E61" s="19">
        <v>2500</v>
      </c>
      <c r="F61" s="12" t="s">
        <v>127</v>
      </c>
    </row>
    <row r="62" spans="1:6" x14ac:dyDescent="0.25">
      <c r="A62" s="12">
        <v>92211</v>
      </c>
      <c r="B62" s="12" t="s">
        <v>50</v>
      </c>
      <c r="C62" s="12"/>
      <c r="D62" s="12"/>
      <c r="E62" s="19">
        <v>71</v>
      </c>
      <c r="F62" s="12" t="s">
        <v>124</v>
      </c>
    </row>
    <row r="63" spans="1:6" x14ac:dyDescent="0.25">
      <c r="A63" s="12">
        <v>92211</v>
      </c>
      <c r="B63" s="12" t="s">
        <v>50</v>
      </c>
      <c r="C63" s="12"/>
      <c r="D63" s="12"/>
      <c r="E63" s="19">
        <v>16.559999999999999</v>
      </c>
      <c r="F63" s="12" t="s">
        <v>163</v>
      </c>
    </row>
    <row r="64" spans="1:6" x14ac:dyDescent="0.25">
      <c r="A64" s="12">
        <v>92221</v>
      </c>
      <c r="B64" s="12" t="s">
        <v>164</v>
      </c>
      <c r="C64" s="12"/>
      <c r="D64" s="12"/>
      <c r="E64" s="19">
        <v>4864.88</v>
      </c>
      <c r="F64" s="12" t="s">
        <v>143</v>
      </c>
    </row>
    <row r="65" spans="1:6" x14ac:dyDescent="0.25">
      <c r="A65" s="12"/>
      <c r="B65" s="12"/>
      <c r="C65" s="12"/>
      <c r="D65" s="12"/>
      <c r="E65" s="19"/>
      <c r="F65" s="12"/>
    </row>
    <row r="66" spans="1:6" x14ac:dyDescent="0.25">
      <c r="A66" s="30" t="s">
        <v>52</v>
      </c>
      <c r="B66" s="30"/>
      <c r="C66" s="30"/>
      <c r="D66" s="30"/>
      <c r="E66" s="68">
        <f>SUM(E67+E135)</f>
        <v>18497750.389999997</v>
      </c>
      <c r="F66" s="12"/>
    </row>
    <row r="67" spans="1:6" x14ac:dyDescent="0.25">
      <c r="A67" s="32" t="s">
        <v>53</v>
      </c>
      <c r="B67" s="32"/>
      <c r="C67" s="32"/>
      <c r="D67" s="32"/>
      <c r="E67" s="75">
        <f>SUM(E69+E122)</f>
        <v>18335412.829999998</v>
      </c>
      <c r="F67" s="12"/>
    </row>
    <row r="68" spans="1:6" x14ac:dyDescent="0.25">
      <c r="A68" s="34" t="s">
        <v>54</v>
      </c>
      <c r="B68" s="34"/>
      <c r="C68" s="34"/>
      <c r="D68" s="34"/>
      <c r="E68" s="19"/>
      <c r="F68" s="12"/>
    </row>
    <row r="69" spans="1:6" x14ac:dyDescent="0.25">
      <c r="A69" s="9">
        <v>3</v>
      </c>
      <c r="B69" s="9" t="s">
        <v>55</v>
      </c>
      <c r="C69" s="9"/>
      <c r="D69" s="9"/>
      <c r="E69" s="69">
        <f>SUM(E70+E85+E116+E119)</f>
        <v>2467800.4399999995</v>
      </c>
    </row>
    <row r="70" spans="1:6" x14ac:dyDescent="0.25">
      <c r="A70" s="27">
        <v>31</v>
      </c>
      <c r="B70" s="27" t="s">
        <v>56</v>
      </c>
      <c r="C70" s="27"/>
      <c r="D70" s="27"/>
      <c r="E70" s="70">
        <f>SUM(E71+E75+E81)</f>
        <v>2104860.1499999994</v>
      </c>
    </row>
    <row r="71" spans="1:6" x14ac:dyDescent="0.25">
      <c r="A71" s="13">
        <v>311</v>
      </c>
      <c r="B71" s="13" t="s">
        <v>57</v>
      </c>
      <c r="C71" s="13"/>
      <c r="D71" s="13"/>
      <c r="E71" s="71">
        <f>SUM(E72:E74)</f>
        <v>1722704.9099999997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2">
        <v>1526831.66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19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2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37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38">
        <v>21350</v>
      </c>
      <c r="F76" t="s">
        <v>141</v>
      </c>
    </row>
    <row r="77" spans="1:6" x14ac:dyDescent="0.25">
      <c r="A77">
        <v>31213</v>
      </c>
      <c r="B77" t="s">
        <v>63</v>
      </c>
      <c r="E77" s="38">
        <v>10500</v>
      </c>
      <c r="F77" t="s">
        <v>141</v>
      </c>
    </row>
    <row r="78" spans="1:6" x14ac:dyDescent="0.25">
      <c r="A78">
        <v>31214</v>
      </c>
      <c r="B78" t="s">
        <v>64</v>
      </c>
      <c r="E78" s="38">
        <v>12000</v>
      </c>
      <c r="F78" t="s">
        <v>141</v>
      </c>
    </row>
    <row r="79" spans="1:6" x14ac:dyDescent="0.25">
      <c r="A79">
        <v>31215</v>
      </c>
      <c r="B79" t="s">
        <v>65</v>
      </c>
      <c r="E79" s="38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38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3">
        <f>SUM(E82:E84)</f>
        <v>296305.24</v>
      </c>
      <c r="F81" t="s">
        <v>141</v>
      </c>
    </row>
    <row r="82" spans="1:6" x14ac:dyDescent="0.25">
      <c r="A82">
        <v>31321</v>
      </c>
      <c r="B82" t="s">
        <v>69</v>
      </c>
      <c r="E82" s="74">
        <v>258405.74</v>
      </c>
      <c r="F82" t="s">
        <v>141</v>
      </c>
    </row>
    <row r="83" spans="1:6" x14ac:dyDescent="0.25">
      <c r="A83">
        <v>31322</v>
      </c>
      <c r="B83" t="s">
        <v>154</v>
      </c>
      <c r="E83" s="38">
        <v>8613.52</v>
      </c>
    </row>
    <row r="84" spans="1:6" x14ac:dyDescent="0.25">
      <c r="A84">
        <v>31332</v>
      </c>
      <c r="B84" t="s">
        <v>70</v>
      </c>
      <c r="E84" s="38">
        <v>29285.98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0">
        <f>SUM(E86,E91,E100,E110)</f>
        <v>362890.29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3">
        <f>SUM(E87:E90)</f>
        <v>96757</v>
      </c>
      <c r="F86" t="s">
        <v>143</v>
      </c>
    </row>
    <row r="87" spans="1:6" x14ac:dyDescent="0.25">
      <c r="A87">
        <v>3211</v>
      </c>
      <c r="B87" t="s">
        <v>73</v>
      </c>
      <c r="E87" s="38">
        <v>4000</v>
      </c>
      <c r="F87" t="s">
        <v>143</v>
      </c>
    </row>
    <row r="88" spans="1:6" x14ac:dyDescent="0.25">
      <c r="A88">
        <v>3212</v>
      </c>
      <c r="B88" t="s">
        <v>74</v>
      </c>
      <c r="E88" s="38">
        <v>65257</v>
      </c>
      <c r="F88" t="s">
        <v>143</v>
      </c>
    </row>
    <row r="89" spans="1:6" x14ac:dyDescent="0.25">
      <c r="A89">
        <v>3213</v>
      </c>
      <c r="B89" t="s">
        <v>75</v>
      </c>
      <c r="E89" s="38">
        <v>2500</v>
      </c>
      <c r="F89" t="s">
        <v>143</v>
      </c>
    </row>
    <row r="90" spans="1:6" x14ac:dyDescent="0.25">
      <c r="A90">
        <v>3214</v>
      </c>
      <c r="B90" t="s">
        <v>148</v>
      </c>
      <c r="E90" s="38">
        <v>25000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3">
        <f>SUM(E92:E99)</f>
        <v>152406.44</v>
      </c>
      <c r="F91" t="s">
        <v>143</v>
      </c>
    </row>
    <row r="92" spans="1:6" x14ac:dyDescent="0.25">
      <c r="A92">
        <v>3221</v>
      </c>
      <c r="B92" t="s">
        <v>77</v>
      </c>
      <c r="E92" s="38">
        <v>35000</v>
      </c>
      <c r="F92" t="s">
        <v>143</v>
      </c>
    </row>
    <row r="93" spans="1:6" x14ac:dyDescent="0.25">
      <c r="A93">
        <v>3222</v>
      </c>
      <c r="B93" t="s">
        <v>78</v>
      </c>
      <c r="E93" s="38">
        <v>18406.439999999999</v>
      </c>
      <c r="F93" t="s">
        <v>143</v>
      </c>
    </row>
    <row r="94" spans="1:6" x14ac:dyDescent="0.25">
      <c r="A94">
        <v>32231</v>
      </c>
      <c r="B94" t="s">
        <v>79</v>
      </c>
      <c r="E94" s="38">
        <v>21500</v>
      </c>
      <c r="F94" t="s">
        <v>143</v>
      </c>
    </row>
    <row r="95" spans="1:6" x14ac:dyDescent="0.25">
      <c r="A95">
        <v>32233</v>
      </c>
      <c r="B95" t="s">
        <v>80</v>
      </c>
      <c r="E95" s="38">
        <v>1500</v>
      </c>
      <c r="F95" t="s">
        <v>143</v>
      </c>
    </row>
    <row r="96" spans="1:6" x14ac:dyDescent="0.25">
      <c r="A96">
        <v>32234</v>
      </c>
      <c r="B96" t="s">
        <v>81</v>
      </c>
      <c r="E96" s="38">
        <v>72000</v>
      </c>
      <c r="F96" t="s">
        <v>143</v>
      </c>
    </row>
    <row r="97" spans="1:6" x14ac:dyDescent="0.25">
      <c r="A97">
        <v>3224</v>
      </c>
      <c r="B97" t="s">
        <v>82</v>
      </c>
      <c r="E97" s="38">
        <v>4000</v>
      </c>
      <c r="F97" t="s">
        <v>143</v>
      </c>
    </row>
    <row r="98" spans="1:6" x14ac:dyDescent="0.25">
      <c r="A98">
        <v>3225</v>
      </c>
      <c r="B98" t="s">
        <v>83</v>
      </c>
      <c r="E98" s="38">
        <v>0</v>
      </c>
      <c r="F98" t="s">
        <v>143</v>
      </c>
    </row>
    <row r="99" spans="1:6" x14ac:dyDescent="0.25">
      <c r="A99">
        <v>3227</v>
      </c>
      <c r="B99" t="s">
        <v>84</v>
      </c>
      <c r="E99" s="38">
        <v>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37">
        <f>SUM(E101:E109)</f>
        <v>93428.12</v>
      </c>
      <c r="F100" t="s">
        <v>143</v>
      </c>
    </row>
    <row r="101" spans="1:6" x14ac:dyDescent="0.25">
      <c r="A101">
        <v>3231</v>
      </c>
      <c r="B101" t="s">
        <v>86</v>
      </c>
      <c r="E101" s="38">
        <v>15000</v>
      </c>
      <c r="F101" t="s">
        <v>143</v>
      </c>
    </row>
    <row r="102" spans="1:6" x14ac:dyDescent="0.25">
      <c r="A102">
        <v>3232</v>
      </c>
      <c r="B102" t="s">
        <v>87</v>
      </c>
      <c r="E102" s="38">
        <v>26000</v>
      </c>
      <c r="F102" t="s">
        <v>143</v>
      </c>
    </row>
    <row r="103" spans="1:6" x14ac:dyDescent="0.25">
      <c r="A103">
        <v>3233</v>
      </c>
      <c r="B103" t="s">
        <v>88</v>
      </c>
      <c r="E103" s="38">
        <v>0</v>
      </c>
      <c r="F103" t="s">
        <v>143</v>
      </c>
    </row>
    <row r="104" spans="1:6" x14ac:dyDescent="0.25">
      <c r="A104">
        <v>3234</v>
      </c>
      <c r="B104" t="s">
        <v>89</v>
      </c>
      <c r="E104" s="38">
        <v>21000</v>
      </c>
      <c r="F104" t="s">
        <v>143</v>
      </c>
    </row>
    <row r="105" spans="1:6" x14ac:dyDescent="0.25">
      <c r="A105">
        <v>3235</v>
      </c>
      <c r="B105" t="s">
        <v>90</v>
      </c>
      <c r="E105" s="38">
        <v>7000</v>
      </c>
      <c r="F105" t="s">
        <v>143</v>
      </c>
    </row>
    <row r="106" spans="1:6" x14ac:dyDescent="0.25">
      <c r="A106">
        <v>3236</v>
      </c>
      <c r="B106" t="s">
        <v>91</v>
      </c>
      <c r="E106" s="38">
        <v>3500</v>
      </c>
      <c r="F106" t="s">
        <v>143</v>
      </c>
    </row>
    <row r="107" spans="1:6" x14ac:dyDescent="0.25">
      <c r="A107">
        <v>3237</v>
      </c>
      <c r="B107" t="s">
        <v>92</v>
      </c>
      <c r="E107" s="38">
        <v>8000</v>
      </c>
      <c r="F107" t="s">
        <v>143</v>
      </c>
    </row>
    <row r="108" spans="1:6" x14ac:dyDescent="0.25">
      <c r="A108">
        <v>3238</v>
      </c>
      <c r="B108" t="s">
        <v>93</v>
      </c>
      <c r="E108" s="38">
        <v>12878.12</v>
      </c>
      <c r="F108" t="s">
        <v>143</v>
      </c>
    </row>
    <row r="109" spans="1:6" x14ac:dyDescent="0.25">
      <c r="A109">
        <v>3239</v>
      </c>
      <c r="B109" t="s">
        <v>94</v>
      </c>
      <c r="E109" s="38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37">
        <f>SUM(E111:E115)</f>
        <v>20298.73</v>
      </c>
      <c r="F110" t="s">
        <v>143</v>
      </c>
    </row>
    <row r="111" spans="1:6" x14ac:dyDescent="0.25">
      <c r="A111">
        <v>3292</v>
      </c>
      <c r="B111" t="s">
        <v>96</v>
      </c>
      <c r="E111" s="38">
        <v>4330</v>
      </c>
      <c r="F111" t="s">
        <v>143</v>
      </c>
    </row>
    <row r="112" spans="1:6" x14ac:dyDescent="0.25">
      <c r="A112">
        <v>3293</v>
      </c>
      <c r="B112" t="s">
        <v>97</v>
      </c>
      <c r="E112" s="38">
        <v>800</v>
      </c>
      <c r="F112" t="s">
        <v>143</v>
      </c>
    </row>
    <row r="113" spans="1:6" x14ac:dyDescent="0.25">
      <c r="A113">
        <v>3294</v>
      </c>
      <c r="B113" t="s">
        <v>98</v>
      </c>
      <c r="E113" s="38">
        <v>0</v>
      </c>
      <c r="F113" t="s">
        <v>143</v>
      </c>
    </row>
    <row r="114" spans="1:6" x14ac:dyDescent="0.25">
      <c r="A114">
        <v>3295</v>
      </c>
      <c r="B114" t="s">
        <v>99</v>
      </c>
      <c r="E114" s="38">
        <v>14232</v>
      </c>
      <c r="F114" t="s">
        <v>145</v>
      </c>
    </row>
    <row r="115" spans="1:6" x14ac:dyDescent="0.25">
      <c r="A115">
        <v>3299</v>
      </c>
      <c r="B115" t="s">
        <v>100</v>
      </c>
      <c r="E115" s="38">
        <v>936.73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35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38">
        <v>0</v>
      </c>
      <c r="F117" t="s">
        <v>143</v>
      </c>
    </row>
    <row r="118" spans="1:6" x14ac:dyDescent="0.25">
      <c r="A118">
        <v>3433</v>
      </c>
      <c r="B118" t="s">
        <v>103</v>
      </c>
      <c r="E118" s="38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35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38"/>
      <c r="F120" t="s">
        <v>143</v>
      </c>
    </row>
    <row r="121" spans="1:6" x14ac:dyDescent="0.25">
      <c r="E121" s="38"/>
    </row>
    <row r="122" spans="1:6" ht="15.75" x14ac:dyDescent="0.25">
      <c r="A122" s="39">
        <v>4</v>
      </c>
      <c r="B122" s="39" t="s">
        <v>106</v>
      </c>
      <c r="C122" s="39"/>
      <c r="D122" s="39"/>
      <c r="E122" s="76">
        <f>SUM(E123+E125)</f>
        <v>15867612.390000001</v>
      </c>
    </row>
    <row r="123" spans="1:6" x14ac:dyDescent="0.25">
      <c r="A123" s="27">
        <v>41</v>
      </c>
      <c r="B123" s="27" t="s">
        <v>107</v>
      </c>
      <c r="C123" s="27"/>
      <c r="D123" s="27"/>
      <c r="E123" s="41">
        <f>E124</f>
        <v>0</v>
      </c>
    </row>
    <row r="124" spans="1:6" x14ac:dyDescent="0.25">
      <c r="A124">
        <v>4511</v>
      </c>
      <c r="B124" t="s">
        <v>108</v>
      </c>
      <c r="E124" s="38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0">
        <f>SUM(E126+E128+E132)</f>
        <v>15867612.390000001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77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78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37">
        <f>SUM(E129:E130)</f>
        <v>32000</v>
      </c>
      <c r="F128" t="s">
        <v>143</v>
      </c>
    </row>
    <row r="129" spans="1:6" x14ac:dyDescent="0.25">
      <c r="A129">
        <v>42211</v>
      </c>
      <c r="B129" t="s">
        <v>131</v>
      </c>
      <c r="E129" s="38">
        <v>12000</v>
      </c>
      <c r="F129" t="s">
        <v>143</v>
      </c>
    </row>
    <row r="130" spans="1:6" x14ac:dyDescent="0.25">
      <c r="A130">
        <v>42219</v>
      </c>
      <c r="B130" t="s">
        <v>132</v>
      </c>
      <c r="E130" s="38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19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37">
        <f>E133</f>
        <v>0</v>
      </c>
    </row>
    <row r="133" spans="1:6" x14ac:dyDescent="0.25">
      <c r="A133" s="12">
        <v>42641</v>
      </c>
      <c r="B133" t="s">
        <v>135</v>
      </c>
      <c r="E133" s="19">
        <v>0</v>
      </c>
    </row>
    <row r="134" spans="1:6" x14ac:dyDescent="0.25">
      <c r="A134" s="13"/>
      <c r="B134" s="13"/>
      <c r="C134" s="13"/>
      <c r="D134" s="13"/>
      <c r="E134" s="36"/>
    </row>
    <row r="135" spans="1:6" x14ac:dyDescent="0.25">
      <c r="A135" s="42" t="s">
        <v>112</v>
      </c>
      <c r="B135" s="42"/>
      <c r="C135" s="42"/>
      <c r="D135" s="42"/>
      <c r="E135" s="43">
        <f>SUM(E136+E141+E147+E153)</f>
        <v>162337.56</v>
      </c>
    </row>
    <row r="136" spans="1:6" x14ac:dyDescent="0.25">
      <c r="A136" s="44" t="s">
        <v>149</v>
      </c>
      <c r="B136" s="44"/>
      <c r="C136" s="44"/>
      <c r="D136" s="44"/>
      <c r="E136" s="46">
        <f>E137</f>
        <v>23000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45">
        <f>SUM(E138+E139)</f>
        <v>23000</v>
      </c>
    </row>
    <row r="138" spans="1:6" x14ac:dyDescent="0.25">
      <c r="A138" s="12">
        <v>32371</v>
      </c>
      <c r="B138" s="12" t="s">
        <v>161</v>
      </c>
      <c r="C138" s="12"/>
      <c r="D138" s="2"/>
      <c r="E138" s="45">
        <v>2000</v>
      </c>
    </row>
    <row r="139" spans="1:6" x14ac:dyDescent="0.25">
      <c r="A139" s="12">
        <v>32999</v>
      </c>
      <c r="B139" s="12" t="s">
        <v>114</v>
      </c>
      <c r="C139" s="12"/>
      <c r="D139" s="12"/>
      <c r="E139" s="19">
        <v>21000</v>
      </c>
    </row>
    <row r="140" spans="1:6" x14ac:dyDescent="0.25">
      <c r="A140" s="12"/>
      <c r="B140" s="12"/>
      <c r="C140" s="12"/>
      <c r="D140" s="12"/>
      <c r="E140" s="19"/>
    </row>
    <row r="141" spans="1:6" x14ac:dyDescent="0.25">
      <c r="A141" s="44" t="s">
        <v>150</v>
      </c>
      <c r="B141" s="44"/>
      <c r="C141" s="44"/>
      <c r="D141" s="44"/>
      <c r="E141" s="46">
        <f>SUM(E142+E144)</f>
        <v>1500</v>
      </c>
      <c r="F141" t="s">
        <v>143</v>
      </c>
    </row>
    <row r="142" spans="1:6" x14ac:dyDescent="0.25">
      <c r="A142" s="2">
        <v>311</v>
      </c>
      <c r="B142" s="2" t="s">
        <v>57</v>
      </c>
      <c r="C142" s="2"/>
      <c r="D142" s="2"/>
      <c r="E142" s="19">
        <f>E143</f>
        <v>1279.8599999999999</v>
      </c>
    </row>
    <row r="143" spans="1:6" x14ac:dyDescent="0.25">
      <c r="A143" s="12">
        <v>3111</v>
      </c>
      <c r="B143" s="12" t="s">
        <v>58</v>
      </c>
      <c r="C143" s="12"/>
      <c r="D143" s="12"/>
      <c r="E143" s="19">
        <v>1279.8599999999999</v>
      </c>
    </row>
    <row r="144" spans="1:6" x14ac:dyDescent="0.25">
      <c r="A144" s="2">
        <v>313</v>
      </c>
      <c r="B144" s="2" t="s">
        <v>68</v>
      </c>
      <c r="C144" s="2"/>
      <c r="D144" s="2"/>
      <c r="E144" s="19">
        <f>SUM(E145:E146)</f>
        <v>220.14</v>
      </c>
    </row>
    <row r="145" spans="1:6" x14ac:dyDescent="0.25">
      <c r="A145" s="12">
        <v>3132</v>
      </c>
      <c r="B145" s="12" t="s">
        <v>155</v>
      </c>
      <c r="C145" s="12"/>
      <c r="D145" s="12"/>
      <c r="E145" s="19">
        <v>198.38</v>
      </c>
    </row>
    <row r="146" spans="1:6" x14ac:dyDescent="0.25">
      <c r="A146" s="12">
        <v>3133</v>
      </c>
      <c r="B146" s="12" t="s">
        <v>156</v>
      </c>
      <c r="C146" s="12"/>
      <c r="D146" s="12"/>
      <c r="E146" s="19">
        <v>21.76</v>
      </c>
    </row>
    <row r="147" spans="1:6" x14ac:dyDescent="0.25">
      <c r="A147" s="44" t="s">
        <v>151</v>
      </c>
      <c r="B147" s="44"/>
      <c r="C147" s="44"/>
      <c r="D147" s="44"/>
      <c r="E147" s="46">
        <f>SUM(E148+E150)</f>
        <v>44500</v>
      </c>
    </row>
    <row r="148" spans="1:6" x14ac:dyDescent="0.25">
      <c r="A148" s="2">
        <v>322</v>
      </c>
      <c r="B148" s="2" t="s">
        <v>115</v>
      </c>
      <c r="C148" s="2"/>
      <c r="D148" s="2"/>
      <c r="E148" s="37">
        <f>E149</f>
        <v>1500</v>
      </c>
      <c r="F148" t="s">
        <v>116</v>
      </c>
    </row>
    <row r="149" spans="1:6" x14ac:dyDescent="0.25">
      <c r="A149">
        <v>3221</v>
      </c>
      <c r="B149" t="s">
        <v>117</v>
      </c>
      <c r="E149" s="38">
        <v>1500</v>
      </c>
    </row>
    <row r="150" spans="1:6" x14ac:dyDescent="0.25">
      <c r="A150" s="2">
        <v>323</v>
      </c>
      <c r="B150" s="2" t="s">
        <v>85</v>
      </c>
      <c r="C150" s="2"/>
      <c r="D150" s="2"/>
      <c r="E150" s="37">
        <f>E151</f>
        <v>43000</v>
      </c>
      <c r="F150" t="s">
        <v>116</v>
      </c>
    </row>
    <row r="151" spans="1:6" x14ac:dyDescent="0.25">
      <c r="A151">
        <v>3237</v>
      </c>
      <c r="B151" t="s">
        <v>118</v>
      </c>
      <c r="E151" s="38">
        <v>43000</v>
      </c>
    </row>
    <row r="152" spans="1:6" x14ac:dyDescent="0.25">
      <c r="E152" s="38"/>
    </row>
    <row r="153" spans="1:6" x14ac:dyDescent="0.25">
      <c r="A153" s="44" t="s">
        <v>152</v>
      </c>
      <c r="B153" s="2"/>
      <c r="C153" s="47"/>
      <c r="D153" s="47"/>
      <c r="E153" s="46">
        <f>SUM(E155+E158+E160+E167+E170+E176)</f>
        <v>93337.56</v>
      </c>
    </row>
    <row r="154" spans="1:6" x14ac:dyDescent="0.25">
      <c r="E154" s="38"/>
    </row>
    <row r="155" spans="1:6" x14ac:dyDescent="0.25">
      <c r="A155" s="2">
        <v>321</v>
      </c>
      <c r="B155" s="2" t="s">
        <v>119</v>
      </c>
      <c r="C155" s="2"/>
      <c r="D155" s="2"/>
      <c r="E155" s="37">
        <f>SUM(E156:E157)</f>
        <v>16000</v>
      </c>
    </row>
    <row r="156" spans="1:6" x14ac:dyDescent="0.25">
      <c r="A156">
        <v>3211</v>
      </c>
      <c r="B156" t="s">
        <v>121</v>
      </c>
      <c r="E156" s="38">
        <v>16000</v>
      </c>
      <c r="F156" t="s">
        <v>124</v>
      </c>
    </row>
    <row r="157" spans="1:6" x14ac:dyDescent="0.25">
      <c r="A157">
        <v>3213</v>
      </c>
      <c r="B157" t="s">
        <v>153</v>
      </c>
      <c r="E157" s="38">
        <v>0</v>
      </c>
    </row>
    <row r="158" spans="1:6" x14ac:dyDescent="0.25">
      <c r="A158" s="79">
        <v>322</v>
      </c>
      <c r="B158" s="79" t="s">
        <v>165</v>
      </c>
      <c r="C158" s="79"/>
      <c r="D158" s="79"/>
      <c r="E158" s="80">
        <f>E159</f>
        <v>1852.55</v>
      </c>
      <c r="F158" s="81"/>
    </row>
    <row r="159" spans="1:6" x14ac:dyDescent="0.25">
      <c r="A159">
        <v>3221</v>
      </c>
      <c r="B159" t="s">
        <v>166</v>
      </c>
      <c r="E159" s="38">
        <v>1852.55</v>
      </c>
      <c r="F159" t="s">
        <v>127</v>
      </c>
    </row>
    <row r="160" spans="1:6" x14ac:dyDescent="0.25">
      <c r="A160" s="2">
        <v>323</v>
      </c>
      <c r="B160" s="2" t="s">
        <v>85</v>
      </c>
      <c r="C160" s="2"/>
      <c r="D160" s="2"/>
      <c r="E160" s="37">
        <f>SUM(E161:E166)</f>
        <v>27000</v>
      </c>
    </row>
    <row r="161" spans="1:6" x14ac:dyDescent="0.25">
      <c r="A161">
        <v>3235</v>
      </c>
      <c r="B161" t="s">
        <v>123</v>
      </c>
      <c r="E161" s="38">
        <v>16000</v>
      </c>
      <c r="F161" t="s">
        <v>120</v>
      </c>
    </row>
    <row r="162" spans="1:6" x14ac:dyDescent="0.25">
      <c r="A162">
        <v>3237</v>
      </c>
      <c r="B162" t="s">
        <v>125</v>
      </c>
      <c r="E162" s="38">
        <v>2000</v>
      </c>
      <c r="F162" t="s">
        <v>116</v>
      </c>
    </row>
    <row r="163" spans="1:6" x14ac:dyDescent="0.25">
      <c r="A163">
        <v>3237</v>
      </c>
      <c r="B163" t="s">
        <v>125</v>
      </c>
      <c r="E163" s="38">
        <v>9000</v>
      </c>
      <c r="F163" t="s">
        <v>124</v>
      </c>
    </row>
    <row r="164" spans="1:6" x14ac:dyDescent="0.25">
      <c r="A164">
        <v>3239</v>
      </c>
      <c r="B164" t="s">
        <v>126</v>
      </c>
      <c r="E164" s="38">
        <v>0</v>
      </c>
      <c r="F164" t="s">
        <v>116</v>
      </c>
    </row>
    <row r="165" spans="1:6" x14ac:dyDescent="0.25">
      <c r="A165">
        <v>3239</v>
      </c>
      <c r="B165" t="s">
        <v>126</v>
      </c>
      <c r="E165" s="38">
        <v>0</v>
      </c>
      <c r="F165" t="s">
        <v>124</v>
      </c>
    </row>
    <row r="166" spans="1:6" x14ac:dyDescent="0.25">
      <c r="A166">
        <v>3239</v>
      </c>
      <c r="B166" t="s">
        <v>126</v>
      </c>
      <c r="E166" s="38">
        <v>0</v>
      </c>
      <c r="F166" t="s">
        <v>141</v>
      </c>
    </row>
    <row r="167" spans="1:6" x14ac:dyDescent="0.25">
      <c r="A167" s="48">
        <v>324</v>
      </c>
      <c r="B167" s="48" t="s">
        <v>133</v>
      </c>
      <c r="C167" s="48"/>
      <c r="D167" s="48"/>
      <c r="E167" s="49">
        <f>SUM(E168:E169)</f>
        <v>0</v>
      </c>
      <c r="F167" s="48"/>
    </row>
    <row r="168" spans="1:6" x14ac:dyDescent="0.25">
      <c r="A168">
        <v>32411</v>
      </c>
      <c r="B168" t="s">
        <v>134</v>
      </c>
      <c r="E168" s="38">
        <v>0</v>
      </c>
      <c r="F168" t="s">
        <v>116</v>
      </c>
    </row>
    <row r="169" spans="1:6" x14ac:dyDescent="0.25">
      <c r="A169">
        <v>32411</v>
      </c>
      <c r="B169" t="s">
        <v>134</v>
      </c>
      <c r="E169" s="38">
        <v>0</v>
      </c>
      <c r="F169" t="s">
        <v>141</v>
      </c>
    </row>
    <row r="170" spans="1:6" x14ac:dyDescent="0.25">
      <c r="A170" s="2">
        <v>329</v>
      </c>
      <c r="B170" s="2" t="s">
        <v>128</v>
      </c>
      <c r="C170" s="2"/>
      <c r="D170" s="2"/>
      <c r="E170" s="37">
        <f>SUM(E171:E175)</f>
        <v>47837.56</v>
      </c>
    </row>
    <row r="171" spans="1:6" x14ac:dyDescent="0.25">
      <c r="A171">
        <v>3299</v>
      </c>
      <c r="B171" t="s">
        <v>129</v>
      </c>
      <c r="E171" s="38">
        <v>2750</v>
      </c>
      <c r="F171" t="s">
        <v>122</v>
      </c>
    </row>
    <row r="172" spans="1:6" x14ac:dyDescent="0.25">
      <c r="A172">
        <v>3299</v>
      </c>
      <c r="B172" t="s">
        <v>129</v>
      </c>
      <c r="E172" s="38">
        <v>35000</v>
      </c>
      <c r="F172" t="s">
        <v>116</v>
      </c>
    </row>
    <row r="173" spans="1:6" x14ac:dyDescent="0.25">
      <c r="A173">
        <v>3299</v>
      </c>
      <c r="B173" t="s">
        <v>167</v>
      </c>
      <c r="E173" s="38">
        <v>16.559999999999999</v>
      </c>
      <c r="F173" t="s">
        <v>168</v>
      </c>
    </row>
    <row r="174" spans="1:6" x14ac:dyDescent="0.25">
      <c r="A174">
        <v>3299</v>
      </c>
      <c r="B174" t="s">
        <v>129</v>
      </c>
      <c r="E174" s="38">
        <v>10000</v>
      </c>
      <c r="F174" t="s">
        <v>124</v>
      </c>
    </row>
    <row r="175" spans="1:6" x14ac:dyDescent="0.25">
      <c r="A175">
        <v>3299</v>
      </c>
      <c r="B175" t="s">
        <v>129</v>
      </c>
      <c r="E175" s="38">
        <v>71</v>
      </c>
      <c r="F175" t="s">
        <v>169</v>
      </c>
    </row>
    <row r="176" spans="1:6" x14ac:dyDescent="0.25">
      <c r="A176" s="2">
        <v>422</v>
      </c>
      <c r="B176" s="2" t="s">
        <v>110</v>
      </c>
      <c r="C176" s="2"/>
      <c r="D176" s="2"/>
      <c r="E176" s="37">
        <f>SUM(E177:E178)</f>
        <v>647.45000000000005</v>
      </c>
      <c r="F176" s="2"/>
    </row>
    <row r="177" spans="1:6" x14ac:dyDescent="0.25">
      <c r="A177">
        <v>4221</v>
      </c>
      <c r="B177" t="s">
        <v>130</v>
      </c>
      <c r="E177" s="38">
        <v>647.45000000000005</v>
      </c>
      <c r="F177" t="s">
        <v>127</v>
      </c>
    </row>
    <row r="178" spans="1:6" x14ac:dyDescent="0.25">
      <c r="A178">
        <v>4221</v>
      </c>
      <c r="B178" t="s">
        <v>130</v>
      </c>
      <c r="E178" s="38">
        <v>0</v>
      </c>
      <c r="F178" t="s">
        <v>122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workbookViewId="0">
      <selection activeCell="A10" sqref="A10"/>
    </sheetView>
  </sheetViews>
  <sheetFormatPr defaultRowHeight="15" x14ac:dyDescent="0.25"/>
  <sheetData>
    <row r="1" spans="1:7" x14ac:dyDescent="0.25">
      <c r="A1" s="1" t="s">
        <v>170</v>
      </c>
      <c r="B1" s="1"/>
      <c r="C1" s="1"/>
      <c r="D1" s="2"/>
      <c r="E1" s="3"/>
    </row>
    <row r="2" spans="1:7" x14ac:dyDescent="0.25">
      <c r="A2" s="4">
        <v>6</v>
      </c>
      <c r="B2" s="4" t="s">
        <v>0</v>
      </c>
      <c r="C2" s="4"/>
      <c r="D2" s="5"/>
      <c r="E2" s="62">
        <f>SUM(E4+E10+E12+E16+E18+E22+E61+E62+E63-E64)</f>
        <v>18497750.390000001</v>
      </c>
      <c r="F2" s="7"/>
      <c r="G2" s="8"/>
    </row>
    <row r="3" spans="1:7" x14ac:dyDescent="0.25">
      <c r="A3" s="9"/>
      <c r="B3" s="9"/>
      <c r="C3" s="9"/>
      <c r="D3" s="10"/>
      <c r="E3" s="11"/>
      <c r="F3" s="12"/>
    </row>
    <row r="4" spans="1:7" x14ac:dyDescent="0.25">
      <c r="A4" s="9">
        <v>636</v>
      </c>
      <c r="B4" s="9" t="s">
        <v>1</v>
      </c>
      <c r="C4" s="9"/>
      <c r="D4" s="10"/>
      <c r="E4" s="63">
        <f>SUM(E5:E8)</f>
        <v>2197592.15</v>
      </c>
      <c r="F4" s="12"/>
    </row>
    <row r="5" spans="1:7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</row>
    <row r="6" spans="1:7" x14ac:dyDescent="0.25">
      <c r="A6" s="7">
        <v>63612</v>
      </c>
      <c r="B6" s="7" t="s">
        <v>159</v>
      </c>
      <c r="C6" s="13"/>
      <c r="D6" s="14"/>
      <c r="E6" s="64">
        <v>2019010.15</v>
      </c>
      <c r="F6" s="12" t="s">
        <v>141</v>
      </c>
    </row>
    <row r="7" spans="1:7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</row>
    <row r="8" spans="1:7" x14ac:dyDescent="0.25">
      <c r="A8" s="12">
        <v>636121</v>
      </c>
      <c r="B8" s="12" t="s">
        <v>157</v>
      </c>
      <c r="C8" s="2"/>
      <c r="D8" s="16"/>
      <c r="E8" s="15">
        <v>11232</v>
      </c>
      <c r="F8" s="12" t="s">
        <v>141</v>
      </c>
    </row>
    <row r="9" spans="1:7" x14ac:dyDescent="0.25">
      <c r="A9" s="12">
        <v>63622</v>
      </c>
      <c r="B9" s="12" t="s">
        <v>2</v>
      </c>
      <c r="C9" s="12"/>
      <c r="D9" s="17"/>
      <c r="E9" s="55">
        <v>0</v>
      </c>
      <c r="F9" s="12"/>
    </row>
    <row r="10" spans="1:7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</row>
    <row r="11" spans="1:7" x14ac:dyDescent="0.25">
      <c r="A11" s="12">
        <v>63822</v>
      </c>
      <c r="B11" s="12" t="s">
        <v>140</v>
      </c>
      <c r="C11" s="12"/>
      <c r="D11" s="17"/>
      <c r="E11" s="66">
        <v>15835612.390000001</v>
      </c>
      <c r="F11" s="12" t="s">
        <v>142</v>
      </c>
    </row>
    <row r="12" spans="1:7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</row>
    <row r="13" spans="1:7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</row>
    <row r="14" spans="1:7" x14ac:dyDescent="0.25">
      <c r="A14" s="12">
        <v>65267</v>
      </c>
      <c r="B14" s="12" t="s">
        <v>5</v>
      </c>
      <c r="C14" s="12"/>
      <c r="D14" s="12"/>
      <c r="E14" s="19">
        <v>0</v>
      </c>
      <c r="F14" s="12"/>
    </row>
    <row r="15" spans="1:7" x14ac:dyDescent="0.25">
      <c r="A15" s="12">
        <v>65281</v>
      </c>
      <c r="B15" s="12" t="s">
        <v>146</v>
      </c>
      <c r="C15" s="12"/>
      <c r="D15" s="12"/>
      <c r="E15" s="19"/>
      <c r="F15" s="12"/>
    </row>
    <row r="16" spans="1:7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</row>
    <row r="17" spans="1:6" x14ac:dyDescent="0.25">
      <c r="A17" s="12">
        <v>66151</v>
      </c>
      <c r="B17" s="12" t="s">
        <v>6</v>
      </c>
      <c r="C17" s="12"/>
      <c r="D17" s="12"/>
      <c r="E17" s="22">
        <v>2750</v>
      </c>
      <c r="F17" s="12" t="s">
        <v>122</v>
      </c>
    </row>
    <row r="18" spans="1:6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</row>
    <row r="19" spans="1:6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</row>
    <row r="20" spans="1:6" x14ac:dyDescent="0.25">
      <c r="A20" s="7">
        <v>66313</v>
      </c>
      <c r="B20" s="7" t="s">
        <v>9</v>
      </c>
      <c r="C20" s="7"/>
      <c r="D20" s="7"/>
      <c r="E20" s="24">
        <v>27000</v>
      </c>
      <c r="F20" s="12" t="s">
        <v>124</v>
      </c>
    </row>
    <row r="21" spans="1:6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</row>
    <row r="22" spans="1:6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413073.17000000004</v>
      </c>
      <c r="F22" s="12"/>
    </row>
    <row r="23" spans="1:6" x14ac:dyDescent="0.25">
      <c r="A23" s="26">
        <v>6711</v>
      </c>
      <c r="B23" s="26" t="s">
        <v>13</v>
      </c>
      <c r="C23" s="27"/>
      <c r="D23" s="28"/>
      <c r="E23" s="67">
        <f>SUM(E24:E56)</f>
        <v>381073.17000000004</v>
      </c>
      <c r="F23" s="12"/>
    </row>
    <row r="24" spans="1:6" x14ac:dyDescent="0.25">
      <c r="A24" s="12">
        <v>671115</v>
      </c>
      <c r="B24" s="12" t="s">
        <v>14</v>
      </c>
      <c r="C24" s="12"/>
      <c r="D24" s="12"/>
      <c r="E24" s="19">
        <v>70000</v>
      </c>
      <c r="F24" s="12" t="s">
        <v>143</v>
      </c>
    </row>
    <row r="25" spans="1:6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</row>
    <row r="26" spans="1:6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</row>
    <row r="27" spans="1:6" x14ac:dyDescent="0.25">
      <c r="A27" s="12">
        <v>671118</v>
      </c>
      <c r="B27" s="12" t="s">
        <v>17</v>
      </c>
      <c r="C27" s="12"/>
      <c r="D27" s="12"/>
      <c r="E27" s="19">
        <v>35000</v>
      </c>
      <c r="F27" s="12" t="s">
        <v>143</v>
      </c>
    </row>
    <row r="28" spans="1:6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</row>
    <row r="29" spans="1:6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</row>
    <row r="30" spans="1:6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</row>
    <row r="31" spans="1:6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</row>
    <row r="32" spans="1:6" x14ac:dyDescent="0.25">
      <c r="A32" s="12">
        <v>671122</v>
      </c>
      <c r="B32" s="12" t="s">
        <v>22</v>
      </c>
      <c r="C32" s="12"/>
      <c r="D32" s="12"/>
      <c r="E32" s="19">
        <v>15000</v>
      </c>
      <c r="F32" s="12" t="s">
        <v>143</v>
      </c>
    </row>
    <row r="33" spans="1:6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</row>
    <row r="34" spans="1:6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</row>
    <row r="35" spans="1:6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</row>
    <row r="36" spans="1:6" x14ac:dyDescent="0.25">
      <c r="A36" s="12">
        <v>671126</v>
      </c>
      <c r="B36" s="12" t="s">
        <v>26</v>
      </c>
      <c r="C36" s="12"/>
      <c r="D36" s="12"/>
      <c r="E36" s="19">
        <v>7000</v>
      </c>
      <c r="F36" s="12" t="s">
        <v>143</v>
      </c>
    </row>
    <row r="37" spans="1:6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</row>
    <row r="38" spans="1:6" x14ac:dyDescent="0.25">
      <c r="A38" s="12">
        <v>671128</v>
      </c>
      <c r="B38" s="12" t="s">
        <v>28</v>
      </c>
      <c r="C38" s="12"/>
      <c r="D38" s="12"/>
      <c r="E38" s="19">
        <v>8000</v>
      </c>
      <c r="F38" s="12" t="s">
        <v>143</v>
      </c>
    </row>
    <row r="39" spans="1:6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</row>
    <row r="40" spans="1:6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</row>
    <row r="41" spans="1:6" x14ac:dyDescent="0.25">
      <c r="A41" s="12">
        <v>671131</v>
      </c>
      <c r="B41" s="12" t="s">
        <v>31</v>
      </c>
      <c r="C41" s="12"/>
      <c r="D41" s="12"/>
      <c r="E41" s="19">
        <v>23000</v>
      </c>
      <c r="F41" s="12" t="s">
        <v>143</v>
      </c>
    </row>
    <row r="42" spans="1:6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</row>
    <row r="43" spans="1:6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</row>
    <row r="44" spans="1:6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</row>
    <row r="45" spans="1:6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</row>
    <row r="46" spans="1:6" x14ac:dyDescent="0.25">
      <c r="A46" s="12">
        <v>671146</v>
      </c>
      <c r="B46" s="12" t="s">
        <v>36</v>
      </c>
      <c r="C46" s="12"/>
      <c r="D46" s="12"/>
      <c r="E46" s="19">
        <v>3000</v>
      </c>
      <c r="F46" s="12" t="s">
        <v>143</v>
      </c>
    </row>
    <row r="47" spans="1:6" x14ac:dyDescent="0.25">
      <c r="A47" s="12">
        <v>671137</v>
      </c>
      <c r="B47" s="12" t="s">
        <v>37</v>
      </c>
      <c r="C47" s="12"/>
      <c r="D47" s="12"/>
      <c r="E47" s="19">
        <v>936.73</v>
      </c>
      <c r="F47" s="12" t="s">
        <v>143</v>
      </c>
    </row>
    <row r="48" spans="1:6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</row>
    <row r="49" spans="1:6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</row>
    <row r="50" spans="1:6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</row>
    <row r="51" spans="1:6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</row>
    <row r="52" spans="1:6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</row>
    <row r="53" spans="1:6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</row>
    <row r="54" spans="1:6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</row>
    <row r="55" spans="1:6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</row>
    <row r="56" spans="1:6" x14ac:dyDescent="0.25">
      <c r="A56" s="12">
        <v>671147</v>
      </c>
      <c r="B56" s="12" t="s">
        <v>147</v>
      </c>
      <c r="C56" s="12"/>
      <c r="D56" s="17"/>
      <c r="E56" s="22">
        <v>25000</v>
      </c>
      <c r="F56" s="12"/>
    </row>
    <row r="57" spans="1:6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</row>
    <row r="58" spans="1:6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</row>
    <row r="59" spans="1:6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</row>
    <row r="60" spans="1:6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</row>
    <row r="61" spans="1:6" x14ac:dyDescent="0.25">
      <c r="A61" s="12">
        <v>92211</v>
      </c>
      <c r="B61" s="12" t="s">
        <v>50</v>
      </c>
      <c r="C61" s="12"/>
      <c r="D61" s="12"/>
      <c r="E61" s="19">
        <v>2500</v>
      </c>
      <c r="F61" s="12" t="s">
        <v>127</v>
      </c>
    </row>
    <row r="62" spans="1:6" x14ac:dyDescent="0.25">
      <c r="A62" s="12">
        <v>92211</v>
      </c>
      <c r="B62" s="12" t="s">
        <v>50</v>
      </c>
      <c r="C62" s="12"/>
      <c r="D62" s="12"/>
      <c r="E62" s="19">
        <v>71</v>
      </c>
      <c r="F62" s="12" t="s">
        <v>124</v>
      </c>
    </row>
    <row r="63" spans="1:6" x14ac:dyDescent="0.25">
      <c r="A63" s="12">
        <v>92211</v>
      </c>
      <c r="B63" s="12" t="s">
        <v>50</v>
      </c>
      <c r="C63" s="12"/>
      <c r="D63" s="12"/>
      <c r="E63" s="19">
        <v>16.559999999999999</v>
      </c>
      <c r="F63" s="12" t="s">
        <v>163</v>
      </c>
    </row>
    <row r="64" spans="1:6" x14ac:dyDescent="0.25">
      <c r="A64" s="12">
        <v>92221</v>
      </c>
      <c r="B64" s="12" t="s">
        <v>164</v>
      </c>
      <c r="C64" s="12"/>
      <c r="D64" s="12"/>
      <c r="E64" s="19">
        <v>4864.88</v>
      </c>
      <c r="F64" s="12" t="s">
        <v>143</v>
      </c>
    </row>
    <row r="65" spans="1:6" x14ac:dyDescent="0.25">
      <c r="A65" s="12"/>
      <c r="B65" s="12"/>
      <c r="C65" s="12"/>
      <c r="D65" s="12"/>
      <c r="E65" s="19"/>
      <c r="F65" s="12"/>
    </row>
    <row r="66" spans="1:6" x14ac:dyDescent="0.25">
      <c r="A66" s="30" t="s">
        <v>52</v>
      </c>
      <c r="B66" s="30"/>
      <c r="C66" s="30"/>
      <c r="D66" s="30"/>
      <c r="E66" s="68">
        <f>SUM(E67+E135)</f>
        <v>18497750.389999997</v>
      </c>
      <c r="F66" s="12"/>
    </row>
    <row r="67" spans="1:6" x14ac:dyDescent="0.25">
      <c r="A67" s="32" t="s">
        <v>53</v>
      </c>
      <c r="B67" s="32"/>
      <c r="C67" s="32"/>
      <c r="D67" s="32"/>
      <c r="E67" s="75">
        <f>SUM(E69+E122)</f>
        <v>18335412.829999998</v>
      </c>
      <c r="F67" s="12"/>
    </row>
    <row r="68" spans="1:6" x14ac:dyDescent="0.25">
      <c r="A68" s="34" t="s">
        <v>54</v>
      </c>
      <c r="B68" s="34"/>
      <c r="C68" s="34"/>
      <c r="D68" s="34"/>
      <c r="E68" s="19"/>
      <c r="F68" s="12"/>
    </row>
    <row r="69" spans="1:6" x14ac:dyDescent="0.25">
      <c r="A69" s="9">
        <v>3</v>
      </c>
      <c r="B69" s="9" t="s">
        <v>55</v>
      </c>
      <c r="C69" s="9"/>
      <c r="D69" s="9"/>
      <c r="E69" s="69">
        <f>SUM(E70+E85+E116+E119)</f>
        <v>2467800.4399999995</v>
      </c>
    </row>
    <row r="70" spans="1:6" x14ac:dyDescent="0.25">
      <c r="A70" s="27">
        <v>31</v>
      </c>
      <c r="B70" s="27" t="s">
        <v>56</v>
      </c>
      <c r="C70" s="27"/>
      <c r="D70" s="27"/>
      <c r="E70" s="70">
        <f>SUM(E71+E75+E81)</f>
        <v>2104860.1499999994</v>
      </c>
    </row>
    <row r="71" spans="1:6" x14ac:dyDescent="0.25">
      <c r="A71" s="13">
        <v>311</v>
      </c>
      <c r="B71" s="13" t="s">
        <v>57</v>
      </c>
      <c r="C71" s="13"/>
      <c r="D71" s="13"/>
      <c r="E71" s="71">
        <f>SUM(E72:E74)</f>
        <v>1722704.9099999997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2">
        <v>1526831.66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19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2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37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38">
        <v>21350</v>
      </c>
      <c r="F76" t="s">
        <v>141</v>
      </c>
    </row>
    <row r="77" spans="1:6" x14ac:dyDescent="0.25">
      <c r="A77">
        <v>31213</v>
      </c>
      <c r="B77" t="s">
        <v>63</v>
      </c>
      <c r="E77" s="38">
        <v>10500</v>
      </c>
      <c r="F77" t="s">
        <v>141</v>
      </c>
    </row>
    <row r="78" spans="1:6" x14ac:dyDescent="0.25">
      <c r="A78">
        <v>31214</v>
      </c>
      <c r="B78" t="s">
        <v>64</v>
      </c>
      <c r="E78" s="38">
        <v>12000</v>
      </c>
      <c r="F78" t="s">
        <v>141</v>
      </c>
    </row>
    <row r="79" spans="1:6" x14ac:dyDescent="0.25">
      <c r="A79">
        <v>31215</v>
      </c>
      <c r="B79" t="s">
        <v>65</v>
      </c>
      <c r="E79" s="38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38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3">
        <f>SUM(E82:E84)</f>
        <v>296305.24</v>
      </c>
      <c r="F81" t="s">
        <v>141</v>
      </c>
    </row>
    <row r="82" spans="1:6" x14ac:dyDescent="0.25">
      <c r="A82">
        <v>31321</v>
      </c>
      <c r="B82" t="s">
        <v>69</v>
      </c>
      <c r="E82" s="74">
        <v>258405.74</v>
      </c>
      <c r="F82" t="s">
        <v>141</v>
      </c>
    </row>
    <row r="83" spans="1:6" x14ac:dyDescent="0.25">
      <c r="A83">
        <v>31322</v>
      </c>
      <c r="B83" t="s">
        <v>154</v>
      </c>
      <c r="E83" s="38">
        <v>8613.52</v>
      </c>
    </row>
    <row r="84" spans="1:6" x14ac:dyDescent="0.25">
      <c r="A84">
        <v>31332</v>
      </c>
      <c r="B84" t="s">
        <v>70</v>
      </c>
      <c r="E84" s="38">
        <v>29285.98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0">
        <f>SUM(E86,E91,E100,E110)</f>
        <v>362890.29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3">
        <f>SUM(E87:E90)</f>
        <v>96757</v>
      </c>
      <c r="F86" t="s">
        <v>143</v>
      </c>
    </row>
    <row r="87" spans="1:6" x14ac:dyDescent="0.25">
      <c r="A87">
        <v>3211</v>
      </c>
      <c r="B87" t="s">
        <v>73</v>
      </c>
      <c r="E87" s="38">
        <v>4000</v>
      </c>
      <c r="F87" t="s">
        <v>143</v>
      </c>
    </row>
    <row r="88" spans="1:6" x14ac:dyDescent="0.25">
      <c r="A88">
        <v>3212</v>
      </c>
      <c r="B88" t="s">
        <v>74</v>
      </c>
      <c r="E88" s="38">
        <v>65257</v>
      </c>
      <c r="F88" t="s">
        <v>143</v>
      </c>
    </row>
    <row r="89" spans="1:6" x14ac:dyDescent="0.25">
      <c r="A89">
        <v>3213</v>
      </c>
      <c r="B89" t="s">
        <v>75</v>
      </c>
      <c r="E89" s="38">
        <v>2500</v>
      </c>
      <c r="F89" t="s">
        <v>143</v>
      </c>
    </row>
    <row r="90" spans="1:6" x14ac:dyDescent="0.25">
      <c r="A90">
        <v>3214</v>
      </c>
      <c r="B90" t="s">
        <v>148</v>
      </c>
      <c r="E90" s="38">
        <v>25000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3">
        <f>SUM(E92:E99)</f>
        <v>152406.44</v>
      </c>
      <c r="F91" t="s">
        <v>143</v>
      </c>
    </row>
    <row r="92" spans="1:6" x14ac:dyDescent="0.25">
      <c r="A92">
        <v>3221</v>
      </c>
      <c r="B92" t="s">
        <v>77</v>
      </c>
      <c r="E92" s="38">
        <v>35000</v>
      </c>
      <c r="F92" t="s">
        <v>143</v>
      </c>
    </row>
    <row r="93" spans="1:6" x14ac:dyDescent="0.25">
      <c r="A93">
        <v>3222</v>
      </c>
      <c r="B93" t="s">
        <v>78</v>
      </c>
      <c r="E93" s="38">
        <v>18406.439999999999</v>
      </c>
      <c r="F93" t="s">
        <v>143</v>
      </c>
    </row>
    <row r="94" spans="1:6" x14ac:dyDescent="0.25">
      <c r="A94">
        <v>32231</v>
      </c>
      <c r="B94" t="s">
        <v>79</v>
      </c>
      <c r="E94" s="38">
        <v>21500</v>
      </c>
      <c r="F94" t="s">
        <v>143</v>
      </c>
    </row>
    <row r="95" spans="1:6" x14ac:dyDescent="0.25">
      <c r="A95">
        <v>32233</v>
      </c>
      <c r="B95" t="s">
        <v>80</v>
      </c>
      <c r="E95" s="38">
        <v>1500</v>
      </c>
      <c r="F95" t="s">
        <v>143</v>
      </c>
    </row>
    <row r="96" spans="1:6" x14ac:dyDescent="0.25">
      <c r="A96">
        <v>32234</v>
      </c>
      <c r="B96" t="s">
        <v>81</v>
      </c>
      <c r="E96" s="38">
        <v>72000</v>
      </c>
      <c r="F96" t="s">
        <v>143</v>
      </c>
    </row>
    <row r="97" spans="1:6" x14ac:dyDescent="0.25">
      <c r="A97">
        <v>3224</v>
      </c>
      <c r="B97" t="s">
        <v>82</v>
      </c>
      <c r="E97" s="38">
        <v>4000</v>
      </c>
      <c r="F97" t="s">
        <v>143</v>
      </c>
    </row>
    <row r="98" spans="1:6" x14ac:dyDescent="0.25">
      <c r="A98">
        <v>3225</v>
      </c>
      <c r="B98" t="s">
        <v>83</v>
      </c>
      <c r="E98" s="38">
        <v>0</v>
      </c>
      <c r="F98" t="s">
        <v>143</v>
      </c>
    </row>
    <row r="99" spans="1:6" x14ac:dyDescent="0.25">
      <c r="A99">
        <v>3227</v>
      </c>
      <c r="B99" t="s">
        <v>84</v>
      </c>
      <c r="E99" s="38">
        <v>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37">
        <f>SUM(E101:E109)</f>
        <v>93428.12</v>
      </c>
      <c r="F100" t="s">
        <v>143</v>
      </c>
    </row>
    <row r="101" spans="1:6" x14ac:dyDescent="0.25">
      <c r="A101">
        <v>3231</v>
      </c>
      <c r="B101" t="s">
        <v>86</v>
      </c>
      <c r="E101" s="38">
        <v>15000</v>
      </c>
      <c r="F101" t="s">
        <v>143</v>
      </c>
    </row>
    <row r="102" spans="1:6" x14ac:dyDescent="0.25">
      <c r="A102">
        <v>3232</v>
      </c>
      <c r="B102" t="s">
        <v>87</v>
      </c>
      <c r="E102" s="38">
        <v>26000</v>
      </c>
      <c r="F102" t="s">
        <v>143</v>
      </c>
    </row>
    <row r="103" spans="1:6" x14ac:dyDescent="0.25">
      <c r="A103">
        <v>3233</v>
      </c>
      <c r="B103" t="s">
        <v>88</v>
      </c>
      <c r="E103" s="38">
        <v>0</v>
      </c>
      <c r="F103" t="s">
        <v>143</v>
      </c>
    </row>
    <row r="104" spans="1:6" x14ac:dyDescent="0.25">
      <c r="A104">
        <v>3234</v>
      </c>
      <c r="B104" t="s">
        <v>89</v>
      </c>
      <c r="E104" s="38">
        <v>21000</v>
      </c>
      <c r="F104" t="s">
        <v>143</v>
      </c>
    </row>
    <row r="105" spans="1:6" x14ac:dyDescent="0.25">
      <c r="A105">
        <v>3235</v>
      </c>
      <c r="B105" t="s">
        <v>90</v>
      </c>
      <c r="E105" s="38">
        <v>7000</v>
      </c>
      <c r="F105" t="s">
        <v>143</v>
      </c>
    </row>
    <row r="106" spans="1:6" x14ac:dyDescent="0.25">
      <c r="A106">
        <v>3236</v>
      </c>
      <c r="B106" t="s">
        <v>91</v>
      </c>
      <c r="E106" s="38">
        <v>3500</v>
      </c>
      <c r="F106" t="s">
        <v>143</v>
      </c>
    </row>
    <row r="107" spans="1:6" x14ac:dyDescent="0.25">
      <c r="A107">
        <v>3237</v>
      </c>
      <c r="B107" t="s">
        <v>92</v>
      </c>
      <c r="E107" s="38">
        <v>8000</v>
      </c>
      <c r="F107" t="s">
        <v>143</v>
      </c>
    </row>
    <row r="108" spans="1:6" x14ac:dyDescent="0.25">
      <c r="A108">
        <v>3238</v>
      </c>
      <c r="B108" t="s">
        <v>93</v>
      </c>
      <c r="E108" s="38">
        <v>12878.12</v>
      </c>
      <c r="F108" t="s">
        <v>143</v>
      </c>
    </row>
    <row r="109" spans="1:6" x14ac:dyDescent="0.25">
      <c r="A109">
        <v>3239</v>
      </c>
      <c r="B109" t="s">
        <v>94</v>
      </c>
      <c r="E109" s="38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37">
        <f>SUM(E111:E115)</f>
        <v>20298.73</v>
      </c>
      <c r="F110" t="s">
        <v>143</v>
      </c>
    </row>
    <row r="111" spans="1:6" x14ac:dyDescent="0.25">
      <c r="A111">
        <v>3292</v>
      </c>
      <c r="B111" t="s">
        <v>96</v>
      </c>
      <c r="E111" s="38">
        <v>4330</v>
      </c>
      <c r="F111" t="s">
        <v>143</v>
      </c>
    </row>
    <row r="112" spans="1:6" x14ac:dyDescent="0.25">
      <c r="A112">
        <v>3293</v>
      </c>
      <c r="B112" t="s">
        <v>97</v>
      </c>
      <c r="E112" s="38">
        <v>800</v>
      </c>
      <c r="F112" t="s">
        <v>143</v>
      </c>
    </row>
    <row r="113" spans="1:6" x14ac:dyDescent="0.25">
      <c r="A113">
        <v>3294</v>
      </c>
      <c r="B113" t="s">
        <v>98</v>
      </c>
      <c r="E113" s="38">
        <v>0</v>
      </c>
      <c r="F113" t="s">
        <v>143</v>
      </c>
    </row>
    <row r="114" spans="1:6" x14ac:dyDescent="0.25">
      <c r="A114">
        <v>3295</v>
      </c>
      <c r="B114" t="s">
        <v>99</v>
      </c>
      <c r="E114" s="38">
        <v>14232</v>
      </c>
      <c r="F114" t="s">
        <v>145</v>
      </c>
    </row>
    <row r="115" spans="1:6" x14ac:dyDescent="0.25">
      <c r="A115">
        <v>3299</v>
      </c>
      <c r="B115" t="s">
        <v>100</v>
      </c>
      <c r="E115" s="38">
        <v>936.73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35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38">
        <v>0</v>
      </c>
      <c r="F117" t="s">
        <v>143</v>
      </c>
    </row>
    <row r="118" spans="1:6" x14ac:dyDescent="0.25">
      <c r="A118">
        <v>3433</v>
      </c>
      <c r="B118" t="s">
        <v>103</v>
      </c>
      <c r="E118" s="38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35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38"/>
      <c r="F120" t="s">
        <v>143</v>
      </c>
    </row>
    <row r="121" spans="1:6" x14ac:dyDescent="0.25">
      <c r="E121" s="38"/>
    </row>
    <row r="122" spans="1:6" ht="15.75" x14ac:dyDescent="0.25">
      <c r="A122" s="39">
        <v>4</v>
      </c>
      <c r="B122" s="39" t="s">
        <v>106</v>
      </c>
      <c r="C122" s="39"/>
      <c r="D122" s="39"/>
      <c r="E122" s="76">
        <f>SUM(E123+E125)</f>
        <v>15867612.390000001</v>
      </c>
    </row>
    <row r="123" spans="1:6" x14ac:dyDescent="0.25">
      <c r="A123" s="27">
        <v>41</v>
      </c>
      <c r="B123" s="27" t="s">
        <v>107</v>
      </c>
      <c r="C123" s="27"/>
      <c r="D123" s="27"/>
      <c r="E123" s="41">
        <f>E124</f>
        <v>0</v>
      </c>
    </row>
    <row r="124" spans="1:6" x14ac:dyDescent="0.25">
      <c r="A124">
        <v>4511</v>
      </c>
      <c r="B124" t="s">
        <v>108</v>
      </c>
      <c r="E124" s="38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0">
        <f>SUM(E126+E128+E132)</f>
        <v>15867612.390000001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77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78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37">
        <f>SUM(E129:E130)</f>
        <v>32000</v>
      </c>
      <c r="F128" t="s">
        <v>143</v>
      </c>
    </row>
    <row r="129" spans="1:6" x14ac:dyDescent="0.25">
      <c r="A129">
        <v>42211</v>
      </c>
      <c r="B129" t="s">
        <v>131</v>
      </c>
      <c r="E129" s="38">
        <v>12000</v>
      </c>
      <c r="F129" t="s">
        <v>143</v>
      </c>
    </row>
    <row r="130" spans="1:6" x14ac:dyDescent="0.25">
      <c r="A130">
        <v>42219</v>
      </c>
      <c r="B130" t="s">
        <v>132</v>
      </c>
      <c r="E130" s="38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19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37">
        <f>E133</f>
        <v>0</v>
      </c>
    </row>
    <row r="133" spans="1:6" x14ac:dyDescent="0.25">
      <c r="A133" s="12">
        <v>42641</v>
      </c>
      <c r="B133" t="s">
        <v>135</v>
      </c>
      <c r="E133" s="19">
        <v>0</v>
      </c>
    </row>
    <row r="134" spans="1:6" x14ac:dyDescent="0.25">
      <c r="A134" s="13"/>
      <c r="B134" s="13"/>
      <c r="C134" s="13"/>
      <c r="D134" s="13"/>
      <c r="E134" s="36"/>
    </row>
    <row r="135" spans="1:6" x14ac:dyDescent="0.25">
      <c r="A135" s="42" t="s">
        <v>112</v>
      </c>
      <c r="B135" s="42"/>
      <c r="C135" s="42"/>
      <c r="D135" s="42"/>
      <c r="E135" s="43">
        <f>SUM(E136+E141+E147+E153)</f>
        <v>162337.56</v>
      </c>
    </row>
    <row r="136" spans="1:6" x14ac:dyDescent="0.25">
      <c r="A136" s="44" t="s">
        <v>149</v>
      </c>
      <c r="B136" s="44"/>
      <c r="C136" s="44"/>
      <c r="D136" s="44"/>
      <c r="E136" s="46">
        <f>E137</f>
        <v>23000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45">
        <f>SUM(E138+E139)</f>
        <v>23000</v>
      </c>
    </row>
    <row r="138" spans="1:6" x14ac:dyDescent="0.25">
      <c r="A138" s="12">
        <v>32371</v>
      </c>
      <c r="B138" s="12" t="s">
        <v>161</v>
      </c>
      <c r="C138" s="12"/>
      <c r="D138" s="2"/>
      <c r="E138" s="45">
        <v>2000</v>
      </c>
    </row>
    <row r="139" spans="1:6" x14ac:dyDescent="0.25">
      <c r="A139" s="12">
        <v>32999</v>
      </c>
      <c r="B139" s="12" t="s">
        <v>114</v>
      </c>
      <c r="C139" s="12"/>
      <c r="D139" s="12"/>
      <c r="E139" s="19">
        <v>21000</v>
      </c>
    </row>
    <row r="140" spans="1:6" x14ac:dyDescent="0.25">
      <c r="A140" s="12"/>
      <c r="B140" s="12"/>
      <c r="C140" s="12"/>
      <c r="D140" s="12"/>
      <c r="E140" s="19"/>
    </row>
    <row r="141" spans="1:6" x14ac:dyDescent="0.25">
      <c r="A141" s="44" t="s">
        <v>150</v>
      </c>
      <c r="B141" s="44"/>
      <c r="C141" s="44"/>
      <c r="D141" s="44"/>
      <c r="E141" s="46">
        <f>SUM(E142+E144)</f>
        <v>1500</v>
      </c>
      <c r="F141" t="s">
        <v>143</v>
      </c>
    </row>
    <row r="142" spans="1:6" x14ac:dyDescent="0.25">
      <c r="A142" s="2">
        <v>311</v>
      </c>
      <c r="B142" s="2" t="s">
        <v>57</v>
      </c>
      <c r="C142" s="2"/>
      <c r="D142" s="2"/>
      <c r="E142" s="19">
        <f>E143</f>
        <v>1279.8599999999999</v>
      </c>
    </row>
    <row r="143" spans="1:6" x14ac:dyDescent="0.25">
      <c r="A143" s="12">
        <v>3111</v>
      </c>
      <c r="B143" s="12" t="s">
        <v>58</v>
      </c>
      <c r="C143" s="12"/>
      <c r="D143" s="12"/>
      <c r="E143" s="19">
        <v>1279.8599999999999</v>
      </c>
    </row>
    <row r="144" spans="1:6" x14ac:dyDescent="0.25">
      <c r="A144" s="2">
        <v>313</v>
      </c>
      <c r="B144" s="2" t="s">
        <v>68</v>
      </c>
      <c r="C144" s="2"/>
      <c r="D144" s="2"/>
      <c r="E144" s="19">
        <f>SUM(E145:E146)</f>
        <v>220.14</v>
      </c>
    </row>
    <row r="145" spans="1:6" x14ac:dyDescent="0.25">
      <c r="A145" s="12">
        <v>3132</v>
      </c>
      <c r="B145" s="12" t="s">
        <v>155</v>
      </c>
      <c r="C145" s="12"/>
      <c r="D145" s="12"/>
      <c r="E145" s="19">
        <v>198.38</v>
      </c>
    </row>
    <row r="146" spans="1:6" x14ac:dyDescent="0.25">
      <c r="A146" s="12">
        <v>3133</v>
      </c>
      <c r="B146" s="12" t="s">
        <v>156</v>
      </c>
      <c r="C146" s="12"/>
      <c r="D146" s="12"/>
      <c r="E146" s="19">
        <v>21.76</v>
      </c>
    </row>
    <row r="147" spans="1:6" x14ac:dyDescent="0.25">
      <c r="A147" s="44" t="s">
        <v>151</v>
      </c>
      <c r="B147" s="44"/>
      <c r="C147" s="44"/>
      <c r="D147" s="44"/>
      <c r="E147" s="46">
        <f>SUM(E148+E150)</f>
        <v>44500</v>
      </c>
    </row>
    <row r="148" spans="1:6" x14ac:dyDescent="0.25">
      <c r="A148" s="2">
        <v>322</v>
      </c>
      <c r="B148" s="2" t="s">
        <v>115</v>
      </c>
      <c r="C148" s="2"/>
      <c r="D148" s="2"/>
      <c r="E148" s="37">
        <f>E149</f>
        <v>1500</v>
      </c>
      <c r="F148" t="s">
        <v>116</v>
      </c>
    </row>
    <row r="149" spans="1:6" x14ac:dyDescent="0.25">
      <c r="A149">
        <v>3221</v>
      </c>
      <c r="B149" t="s">
        <v>117</v>
      </c>
      <c r="E149" s="38">
        <v>1500</v>
      </c>
    </row>
    <row r="150" spans="1:6" x14ac:dyDescent="0.25">
      <c r="A150" s="2">
        <v>323</v>
      </c>
      <c r="B150" s="2" t="s">
        <v>85</v>
      </c>
      <c r="C150" s="2"/>
      <c r="D150" s="2"/>
      <c r="E150" s="37">
        <f>E151</f>
        <v>43000</v>
      </c>
      <c r="F150" t="s">
        <v>116</v>
      </c>
    </row>
    <row r="151" spans="1:6" x14ac:dyDescent="0.25">
      <c r="A151">
        <v>3237</v>
      </c>
      <c r="B151" t="s">
        <v>118</v>
      </c>
      <c r="E151" s="38">
        <v>43000</v>
      </c>
    </row>
    <row r="152" spans="1:6" x14ac:dyDescent="0.25">
      <c r="E152" s="38"/>
    </row>
    <row r="153" spans="1:6" x14ac:dyDescent="0.25">
      <c r="A153" s="44" t="s">
        <v>152</v>
      </c>
      <c r="B153" s="2"/>
      <c r="C153" s="47"/>
      <c r="D153" s="47"/>
      <c r="E153" s="46">
        <f>SUM(E155+E158+E160+E167+E170+E176)</f>
        <v>93337.56</v>
      </c>
    </row>
    <row r="154" spans="1:6" x14ac:dyDescent="0.25">
      <c r="E154" s="38"/>
    </row>
    <row r="155" spans="1:6" x14ac:dyDescent="0.25">
      <c r="A155" s="2">
        <v>321</v>
      </c>
      <c r="B155" s="2" t="s">
        <v>119</v>
      </c>
      <c r="C155" s="2"/>
      <c r="D155" s="2"/>
      <c r="E155" s="37">
        <f>SUM(E156:E157)</f>
        <v>16000</v>
      </c>
    </row>
    <row r="156" spans="1:6" x14ac:dyDescent="0.25">
      <c r="A156">
        <v>3211</v>
      </c>
      <c r="B156" t="s">
        <v>121</v>
      </c>
      <c r="E156" s="38">
        <v>16000</v>
      </c>
      <c r="F156" t="s">
        <v>124</v>
      </c>
    </row>
    <row r="157" spans="1:6" x14ac:dyDescent="0.25">
      <c r="A157">
        <v>3213</v>
      </c>
      <c r="B157" t="s">
        <v>153</v>
      </c>
      <c r="E157" s="38">
        <v>0</v>
      </c>
    </row>
    <row r="158" spans="1:6" x14ac:dyDescent="0.25">
      <c r="A158" s="79">
        <v>322</v>
      </c>
      <c r="B158" s="79" t="s">
        <v>165</v>
      </c>
      <c r="C158" s="79"/>
      <c r="D158" s="79"/>
      <c r="E158" s="80">
        <f>E159</f>
        <v>0</v>
      </c>
      <c r="F158" s="81"/>
    </row>
    <row r="159" spans="1:6" x14ac:dyDescent="0.25">
      <c r="A159">
        <v>3221</v>
      </c>
      <c r="B159" t="s">
        <v>166</v>
      </c>
      <c r="E159" s="38">
        <v>0</v>
      </c>
      <c r="F159" t="s">
        <v>127</v>
      </c>
    </row>
    <row r="160" spans="1:6" x14ac:dyDescent="0.25">
      <c r="A160" s="2">
        <v>323</v>
      </c>
      <c r="B160" s="2" t="s">
        <v>85</v>
      </c>
      <c r="C160" s="2"/>
      <c r="D160" s="2"/>
      <c r="E160" s="37">
        <f>SUM(E161:E166)</f>
        <v>27000</v>
      </c>
    </row>
    <row r="161" spans="1:6" x14ac:dyDescent="0.25">
      <c r="A161">
        <v>3235</v>
      </c>
      <c r="B161" t="s">
        <v>123</v>
      </c>
      <c r="E161" s="38">
        <v>16000</v>
      </c>
      <c r="F161" t="s">
        <v>120</v>
      </c>
    </row>
    <row r="162" spans="1:6" x14ac:dyDescent="0.25">
      <c r="A162">
        <v>3237</v>
      </c>
      <c r="B162" t="s">
        <v>125</v>
      </c>
      <c r="E162" s="38">
        <v>2000</v>
      </c>
      <c r="F162" t="s">
        <v>116</v>
      </c>
    </row>
    <row r="163" spans="1:6" x14ac:dyDescent="0.25">
      <c r="A163">
        <v>3237</v>
      </c>
      <c r="B163" t="s">
        <v>125</v>
      </c>
      <c r="E163" s="38">
        <v>9000</v>
      </c>
      <c r="F163" t="s">
        <v>124</v>
      </c>
    </row>
    <row r="164" spans="1:6" x14ac:dyDescent="0.25">
      <c r="A164">
        <v>3239</v>
      </c>
      <c r="B164" t="s">
        <v>126</v>
      </c>
      <c r="E164" s="38">
        <v>0</v>
      </c>
      <c r="F164" t="s">
        <v>116</v>
      </c>
    </row>
    <row r="165" spans="1:6" x14ac:dyDescent="0.25">
      <c r="A165">
        <v>3239</v>
      </c>
      <c r="B165" t="s">
        <v>126</v>
      </c>
      <c r="E165" s="38">
        <v>0</v>
      </c>
      <c r="F165" t="s">
        <v>124</v>
      </c>
    </row>
    <row r="166" spans="1:6" x14ac:dyDescent="0.25">
      <c r="A166">
        <v>3239</v>
      </c>
      <c r="B166" t="s">
        <v>126</v>
      </c>
      <c r="E166" s="38">
        <v>0</v>
      </c>
      <c r="F166" t="s">
        <v>141</v>
      </c>
    </row>
    <row r="167" spans="1:6" x14ac:dyDescent="0.25">
      <c r="A167" s="48">
        <v>324</v>
      </c>
      <c r="B167" s="48" t="s">
        <v>133</v>
      </c>
      <c r="C167" s="48"/>
      <c r="D167" s="48"/>
      <c r="E167" s="49">
        <f>SUM(E168:E169)</f>
        <v>0</v>
      </c>
      <c r="F167" s="48"/>
    </row>
    <row r="168" spans="1:6" x14ac:dyDescent="0.25">
      <c r="A168">
        <v>32411</v>
      </c>
      <c r="B168" t="s">
        <v>134</v>
      </c>
      <c r="E168" s="38">
        <v>0</v>
      </c>
      <c r="F168" t="s">
        <v>116</v>
      </c>
    </row>
    <row r="169" spans="1:6" x14ac:dyDescent="0.25">
      <c r="A169">
        <v>32411</v>
      </c>
      <c r="B169" t="s">
        <v>134</v>
      </c>
      <c r="E169" s="38">
        <v>0</v>
      </c>
      <c r="F169" t="s">
        <v>141</v>
      </c>
    </row>
    <row r="170" spans="1:6" x14ac:dyDescent="0.25">
      <c r="A170" s="2">
        <v>329</v>
      </c>
      <c r="B170" s="2" t="s">
        <v>128</v>
      </c>
      <c r="C170" s="2"/>
      <c r="D170" s="2"/>
      <c r="E170" s="37">
        <f>SUM(E171:E175)</f>
        <v>47837.56</v>
      </c>
    </row>
    <row r="171" spans="1:6" x14ac:dyDescent="0.25">
      <c r="A171">
        <v>3299</v>
      </c>
      <c r="B171" t="s">
        <v>129</v>
      </c>
      <c r="E171" s="38">
        <v>2750</v>
      </c>
      <c r="F171" t="s">
        <v>122</v>
      </c>
    </row>
    <row r="172" spans="1:6" x14ac:dyDescent="0.25">
      <c r="A172">
        <v>3299</v>
      </c>
      <c r="B172" t="s">
        <v>129</v>
      </c>
      <c r="E172" s="38">
        <v>35000</v>
      </c>
      <c r="F172" t="s">
        <v>116</v>
      </c>
    </row>
    <row r="173" spans="1:6" x14ac:dyDescent="0.25">
      <c r="A173">
        <v>3299</v>
      </c>
      <c r="B173" t="s">
        <v>167</v>
      </c>
      <c r="E173" s="38">
        <v>16.559999999999999</v>
      </c>
      <c r="F173" t="s">
        <v>168</v>
      </c>
    </row>
    <row r="174" spans="1:6" x14ac:dyDescent="0.25">
      <c r="A174">
        <v>3299</v>
      </c>
      <c r="B174" t="s">
        <v>129</v>
      </c>
      <c r="E174" s="38">
        <v>10000</v>
      </c>
      <c r="F174" t="s">
        <v>124</v>
      </c>
    </row>
    <row r="175" spans="1:6" x14ac:dyDescent="0.25">
      <c r="A175">
        <v>3299</v>
      </c>
      <c r="B175" t="s">
        <v>129</v>
      </c>
      <c r="E175" s="38">
        <v>71</v>
      </c>
      <c r="F175" t="s">
        <v>169</v>
      </c>
    </row>
    <row r="176" spans="1:6" x14ac:dyDescent="0.25">
      <c r="A176" s="2">
        <v>422</v>
      </c>
      <c r="B176" s="2" t="s">
        <v>110</v>
      </c>
      <c r="C176" s="2"/>
      <c r="D176" s="2"/>
      <c r="E176" s="37">
        <f>SUM(E177:E178)</f>
        <v>2500</v>
      </c>
      <c r="F176" s="2"/>
    </row>
    <row r="177" spans="1:6" x14ac:dyDescent="0.25">
      <c r="A177">
        <v>4221</v>
      </c>
      <c r="B177" t="s">
        <v>130</v>
      </c>
      <c r="E177" s="38">
        <v>2500</v>
      </c>
      <c r="F177" t="s">
        <v>127</v>
      </c>
    </row>
    <row r="178" spans="1:6" x14ac:dyDescent="0.25">
      <c r="A178">
        <v>4221</v>
      </c>
      <c r="B178" t="s">
        <v>130</v>
      </c>
      <c r="E178" s="38">
        <v>0</v>
      </c>
      <c r="F178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topLeftCell="A49" workbookViewId="0">
      <selection activeCell="A2" sqref="A2"/>
    </sheetView>
  </sheetViews>
  <sheetFormatPr defaultRowHeight="15" x14ac:dyDescent="0.25"/>
  <sheetData>
    <row r="1" spans="1:7" x14ac:dyDescent="0.25">
      <c r="A1" s="1" t="s">
        <v>173</v>
      </c>
      <c r="B1" s="1"/>
      <c r="C1" s="1"/>
      <c r="D1" s="2"/>
      <c r="E1" s="3"/>
    </row>
    <row r="2" spans="1:7" x14ac:dyDescent="0.25">
      <c r="A2" s="4">
        <v>6</v>
      </c>
      <c r="B2" s="4" t="s">
        <v>0</v>
      </c>
      <c r="C2" s="4"/>
      <c r="D2" s="5"/>
      <c r="E2" s="62">
        <f>SUM(E4+E10+E12+E16+E18+E22+E61+E62+E63-E64)</f>
        <v>18496407.27</v>
      </c>
      <c r="F2" s="7"/>
      <c r="G2" s="8"/>
    </row>
    <row r="3" spans="1:7" x14ac:dyDescent="0.25">
      <c r="A3" s="9"/>
      <c r="B3" s="9"/>
      <c r="C3" s="9"/>
      <c r="D3" s="10"/>
      <c r="E3" s="11"/>
      <c r="F3" s="12"/>
    </row>
    <row r="4" spans="1:7" x14ac:dyDescent="0.25">
      <c r="A4" s="9">
        <v>636</v>
      </c>
      <c r="B4" s="9" t="s">
        <v>1</v>
      </c>
      <c r="C4" s="9"/>
      <c r="D4" s="10"/>
      <c r="E4" s="63">
        <f>SUM(E5:E9)</f>
        <v>2213106.9499999997</v>
      </c>
      <c r="F4" s="12"/>
    </row>
    <row r="5" spans="1:7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</row>
    <row r="6" spans="1:7" x14ac:dyDescent="0.25">
      <c r="A6" s="7">
        <v>63612</v>
      </c>
      <c r="B6" s="7" t="s">
        <v>159</v>
      </c>
      <c r="C6" s="13"/>
      <c r="D6" s="14"/>
      <c r="E6" s="64">
        <v>2019010.15</v>
      </c>
      <c r="F6" s="12" t="s">
        <v>141</v>
      </c>
    </row>
    <row r="7" spans="1:7" x14ac:dyDescent="0.25">
      <c r="A7" s="12">
        <v>636122</v>
      </c>
      <c r="B7" s="12" t="s">
        <v>158</v>
      </c>
      <c r="C7" s="2"/>
      <c r="D7" s="16"/>
      <c r="E7" s="15">
        <v>85850</v>
      </c>
      <c r="F7" s="12" t="s">
        <v>141</v>
      </c>
    </row>
    <row r="8" spans="1:7" x14ac:dyDescent="0.25">
      <c r="A8" s="12">
        <v>636121</v>
      </c>
      <c r="B8" s="12" t="s">
        <v>157</v>
      </c>
      <c r="C8" s="2"/>
      <c r="D8" s="16"/>
      <c r="E8" s="15">
        <v>11746.8</v>
      </c>
      <c r="F8" s="12" t="s">
        <v>141</v>
      </c>
    </row>
    <row r="9" spans="1:7" x14ac:dyDescent="0.25">
      <c r="A9" s="12">
        <v>63622</v>
      </c>
      <c r="B9" s="12" t="s">
        <v>2</v>
      </c>
      <c r="C9" s="12"/>
      <c r="D9" s="17"/>
      <c r="E9" s="55">
        <v>15000</v>
      </c>
      <c r="F9" s="12" t="s">
        <v>141</v>
      </c>
    </row>
    <row r="10" spans="1:7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</row>
    <row r="11" spans="1:7" x14ac:dyDescent="0.25">
      <c r="A11" s="12">
        <v>63822</v>
      </c>
      <c r="B11" s="12" t="s">
        <v>140</v>
      </c>
      <c r="C11" s="12"/>
      <c r="D11" s="17"/>
      <c r="E11" s="66">
        <v>15835612.390000001</v>
      </c>
      <c r="F11" s="12" t="s">
        <v>142</v>
      </c>
    </row>
    <row r="12" spans="1:7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</row>
    <row r="13" spans="1:7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</row>
    <row r="14" spans="1:7" x14ac:dyDescent="0.25">
      <c r="A14" s="12">
        <v>65267</v>
      </c>
      <c r="B14" s="12" t="s">
        <v>5</v>
      </c>
      <c r="C14" s="12"/>
      <c r="D14" s="12"/>
      <c r="E14" s="19">
        <v>0</v>
      </c>
      <c r="F14" s="12"/>
    </row>
    <row r="15" spans="1:7" x14ac:dyDescent="0.25">
      <c r="A15" s="12">
        <v>65281</v>
      </c>
      <c r="B15" s="12" t="s">
        <v>146</v>
      </c>
      <c r="C15" s="12"/>
      <c r="D15" s="12"/>
      <c r="E15" s="19"/>
      <c r="F15" s="12"/>
    </row>
    <row r="16" spans="1:7" x14ac:dyDescent="0.25">
      <c r="A16" s="9">
        <v>661</v>
      </c>
      <c r="B16" s="9" t="s">
        <v>6</v>
      </c>
      <c r="C16" s="9"/>
      <c r="D16" s="20"/>
      <c r="E16" s="21">
        <f>E17</f>
        <v>4750</v>
      </c>
      <c r="F16" s="12"/>
    </row>
    <row r="17" spans="1:6" x14ac:dyDescent="0.25">
      <c r="A17" s="12">
        <v>66151</v>
      </c>
      <c r="B17" s="12" t="s">
        <v>6</v>
      </c>
      <c r="C17" s="12"/>
      <c r="D17" s="12"/>
      <c r="E17" s="22">
        <v>4750</v>
      </c>
      <c r="F17" s="12" t="s">
        <v>122</v>
      </c>
    </row>
    <row r="18" spans="1:6" x14ac:dyDescent="0.25">
      <c r="A18" s="9">
        <v>663</v>
      </c>
      <c r="B18" s="9" t="s">
        <v>7</v>
      </c>
      <c r="C18" s="20"/>
      <c r="D18" s="20"/>
      <c r="E18" s="23">
        <f>SUM(E19:E21)</f>
        <v>35000</v>
      </c>
      <c r="F18" s="12"/>
    </row>
    <row r="19" spans="1:6" x14ac:dyDescent="0.25">
      <c r="A19" s="7">
        <v>66311</v>
      </c>
      <c r="B19" s="7" t="s">
        <v>8</v>
      </c>
      <c r="C19" s="7"/>
      <c r="D19" s="7"/>
      <c r="E19" s="24">
        <v>6553.71</v>
      </c>
      <c r="F19" s="12" t="s">
        <v>124</v>
      </c>
    </row>
    <row r="20" spans="1:6" x14ac:dyDescent="0.25">
      <c r="A20" s="7">
        <v>66313</v>
      </c>
      <c r="B20" s="7" t="s">
        <v>9</v>
      </c>
      <c r="C20" s="7"/>
      <c r="D20" s="7"/>
      <c r="E20" s="24">
        <v>25446.29</v>
      </c>
      <c r="F20" s="12" t="s">
        <v>124</v>
      </c>
    </row>
    <row r="21" spans="1:6" x14ac:dyDescent="0.25">
      <c r="A21" s="7">
        <v>66314</v>
      </c>
      <c r="B21" s="7" t="s">
        <v>10</v>
      </c>
      <c r="C21" s="7"/>
      <c r="D21" s="7"/>
      <c r="E21" s="24">
        <v>3000</v>
      </c>
      <c r="F21" s="12" t="s">
        <v>124</v>
      </c>
    </row>
    <row r="22" spans="1:6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394215.25</v>
      </c>
      <c r="F22" s="12"/>
    </row>
    <row r="23" spans="1:6" x14ac:dyDescent="0.25">
      <c r="A23" s="26">
        <v>6711</v>
      </c>
      <c r="B23" s="26" t="s">
        <v>13</v>
      </c>
      <c r="C23" s="27"/>
      <c r="D23" s="28"/>
      <c r="E23" s="67">
        <f>SUM(E24:E56)</f>
        <v>356700.17</v>
      </c>
      <c r="F23" s="12"/>
    </row>
    <row r="24" spans="1:6" x14ac:dyDescent="0.25">
      <c r="A24" s="12">
        <v>671115</v>
      </c>
      <c r="B24" s="12" t="s">
        <v>14</v>
      </c>
      <c r="C24" s="12"/>
      <c r="D24" s="12"/>
      <c r="E24" s="19">
        <v>52000</v>
      </c>
      <c r="F24" s="12" t="s">
        <v>143</v>
      </c>
    </row>
    <row r="25" spans="1:6" x14ac:dyDescent="0.25">
      <c r="A25" s="12">
        <v>671116</v>
      </c>
      <c r="B25" s="12" t="s">
        <v>15</v>
      </c>
      <c r="C25" s="12"/>
      <c r="D25" s="12"/>
      <c r="E25" s="19">
        <v>6000</v>
      </c>
      <c r="F25" s="12" t="s">
        <v>143</v>
      </c>
    </row>
    <row r="26" spans="1:6" x14ac:dyDescent="0.25">
      <c r="A26" s="12">
        <v>671117</v>
      </c>
      <c r="B26" s="12" t="s">
        <v>16</v>
      </c>
      <c r="C26" s="12"/>
      <c r="D26" s="12"/>
      <c r="E26" s="19">
        <v>17000</v>
      </c>
      <c r="F26" s="12" t="s">
        <v>143</v>
      </c>
    </row>
    <row r="27" spans="1:6" x14ac:dyDescent="0.25">
      <c r="A27" s="12">
        <v>671118</v>
      </c>
      <c r="B27" s="12" t="s">
        <v>17</v>
      </c>
      <c r="C27" s="12"/>
      <c r="D27" s="12"/>
      <c r="E27" s="19">
        <v>27853.86</v>
      </c>
      <c r="F27" s="12" t="s">
        <v>143</v>
      </c>
    </row>
    <row r="28" spans="1:6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</row>
    <row r="29" spans="1:6" x14ac:dyDescent="0.25">
      <c r="A29" s="12">
        <v>671120</v>
      </c>
      <c r="B29" s="12" t="s">
        <v>19</v>
      </c>
      <c r="C29" s="12"/>
      <c r="D29" s="12"/>
      <c r="E29" s="19">
        <v>2500</v>
      </c>
      <c r="F29" s="12" t="s">
        <v>143</v>
      </c>
    </row>
    <row r="30" spans="1:6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</row>
    <row r="31" spans="1:6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</row>
    <row r="32" spans="1:6" x14ac:dyDescent="0.25">
      <c r="A32" s="12">
        <v>671122</v>
      </c>
      <c r="B32" s="12" t="s">
        <v>22</v>
      </c>
      <c r="C32" s="12"/>
      <c r="D32" s="12"/>
      <c r="E32" s="19">
        <v>12000</v>
      </c>
      <c r="F32" s="12" t="s">
        <v>143</v>
      </c>
    </row>
    <row r="33" spans="1:6" x14ac:dyDescent="0.25">
      <c r="A33" s="12">
        <v>671123</v>
      </c>
      <c r="B33" s="12" t="s">
        <v>23</v>
      </c>
      <c r="C33" s="12"/>
      <c r="D33" s="12"/>
      <c r="E33" s="19">
        <v>15000</v>
      </c>
      <c r="F33" s="12" t="s">
        <v>143</v>
      </c>
    </row>
    <row r="34" spans="1:6" x14ac:dyDescent="0.25">
      <c r="A34" s="12">
        <v>671124</v>
      </c>
      <c r="B34" s="12" t="s">
        <v>24</v>
      </c>
      <c r="C34" s="12"/>
      <c r="D34" s="12"/>
      <c r="E34" s="19">
        <v>3168</v>
      </c>
      <c r="F34" s="12" t="s">
        <v>143</v>
      </c>
    </row>
    <row r="35" spans="1:6" x14ac:dyDescent="0.25">
      <c r="A35" s="12">
        <v>671125</v>
      </c>
      <c r="B35" s="12" t="s">
        <v>25</v>
      </c>
      <c r="C35" s="12"/>
      <c r="D35" s="12"/>
      <c r="E35" s="19">
        <v>17000</v>
      </c>
      <c r="F35" s="12" t="s">
        <v>143</v>
      </c>
    </row>
    <row r="36" spans="1:6" x14ac:dyDescent="0.25">
      <c r="A36" s="12">
        <v>671126</v>
      </c>
      <c r="B36" s="12" t="s">
        <v>26</v>
      </c>
      <c r="C36" s="12"/>
      <c r="D36" s="12"/>
      <c r="E36" s="19">
        <v>7436.73</v>
      </c>
      <c r="F36" s="12" t="s">
        <v>143</v>
      </c>
    </row>
    <row r="37" spans="1:6" x14ac:dyDescent="0.25">
      <c r="A37" s="12">
        <v>671127</v>
      </c>
      <c r="B37" s="12" t="s">
        <v>27</v>
      </c>
      <c r="C37" s="12"/>
      <c r="D37" s="12"/>
      <c r="E37" s="19">
        <v>3500</v>
      </c>
      <c r="F37" s="12" t="s">
        <v>143</v>
      </c>
    </row>
    <row r="38" spans="1:6" x14ac:dyDescent="0.25">
      <c r="A38" s="12">
        <v>671128</v>
      </c>
      <c r="B38" s="12" t="s">
        <v>28</v>
      </c>
      <c r="C38" s="12"/>
      <c r="D38" s="12"/>
      <c r="E38" s="19">
        <v>7000</v>
      </c>
      <c r="F38" s="12" t="s">
        <v>143</v>
      </c>
    </row>
    <row r="39" spans="1:6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</row>
    <row r="40" spans="1:6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</row>
    <row r="41" spans="1:6" x14ac:dyDescent="0.25">
      <c r="A41" s="12">
        <v>671131</v>
      </c>
      <c r="B41" s="12" t="s">
        <v>31</v>
      </c>
      <c r="C41" s="12"/>
      <c r="D41" s="12"/>
      <c r="E41" s="19">
        <v>27011.58</v>
      </c>
      <c r="F41" s="12" t="s">
        <v>143</v>
      </c>
    </row>
    <row r="42" spans="1:6" x14ac:dyDescent="0.25">
      <c r="A42" s="12">
        <v>671132</v>
      </c>
      <c r="B42" s="12" t="s">
        <v>32</v>
      </c>
      <c r="C42" s="12"/>
      <c r="D42" s="12"/>
      <c r="E42" s="19">
        <v>50</v>
      </c>
      <c r="F42" s="12" t="s">
        <v>143</v>
      </c>
    </row>
    <row r="43" spans="1:6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</row>
    <row r="44" spans="1:6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</row>
    <row r="45" spans="1:6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</row>
    <row r="46" spans="1:6" x14ac:dyDescent="0.25">
      <c r="A46" s="12">
        <v>671146</v>
      </c>
      <c r="B46" s="12" t="s">
        <v>36</v>
      </c>
      <c r="C46" s="12"/>
      <c r="D46" s="12"/>
      <c r="E46" s="19">
        <v>2000</v>
      </c>
      <c r="F46" s="12" t="s">
        <v>143</v>
      </c>
    </row>
    <row r="47" spans="1:6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</row>
    <row r="48" spans="1:6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</row>
    <row r="49" spans="1:6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</row>
    <row r="50" spans="1:6" x14ac:dyDescent="0.25">
      <c r="A50" s="12">
        <v>6711391</v>
      </c>
      <c r="B50" s="12" t="s">
        <v>40</v>
      </c>
      <c r="C50" s="12"/>
      <c r="D50" s="12"/>
      <c r="E50" s="19">
        <v>65000</v>
      </c>
      <c r="F50" s="12" t="s">
        <v>143</v>
      </c>
    </row>
    <row r="51" spans="1:6" x14ac:dyDescent="0.25">
      <c r="A51" s="12">
        <v>6711392</v>
      </c>
      <c r="B51" s="12" t="s">
        <v>41</v>
      </c>
      <c r="C51" s="12"/>
      <c r="D51" s="12"/>
      <c r="E51" s="19">
        <v>24000</v>
      </c>
      <c r="F51" s="12" t="s">
        <v>143</v>
      </c>
    </row>
    <row r="52" spans="1:6" x14ac:dyDescent="0.25">
      <c r="A52" s="12">
        <v>6711393</v>
      </c>
      <c r="B52" s="12" t="s">
        <v>42</v>
      </c>
      <c r="C52" s="12"/>
      <c r="D52" s="12"/>
      <c r="E52" s="19">
        <v>1000</v>
      </c>
      <c r="F52" s="12" t="s">
        <v>143</v>
      </c>
    </row>
    <row r="53" spans="1:6" x14ac:dyDescent="0.25">
      <c r="A53" s="12">
        <v>671142</v>
      </c>
      <c r="B53" s="12" t="s">
        <v>43</v>
      </c>
      <c r="C53" s="12"/>
      <c r="D53" s="12"/>
      <c r="E53" s="19">
        <v>25000</v>
      </c>
      <c r="F53" s="12" t="s">
        <v>143</v>
      </c>
    </row>
    <row r="54" spans="1:6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</row>
    <row r="55" spans="1:6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</row>
    <row r="56" spans="1:6" x14ac:dyDescent="0.25">
      <c r="A56" s="12">
        <v>671147</v>
      </c>
      <c r="B56" s="12" t="s">
        <v>147</v>
      </c>
      <c r="C56" s="12"/>
      <c r="D56" s="17"/>
      <c r="E56" s="22">
        <v>22000</v>
      </c>
      <c r="F56" s="12"/>
    </row>
    <row r="57" spans="1:6" x14ac:dyDescent="0.25">
      <c r="A57" s="9">
        <v>6712</v>
      </c>
      <c r="B57" s="9" t="s">
        <v>46</v>
      </c>
      <c r="C57" s="9"/>
      <c r="D57" s="10"/>
      <c r="E57" s="23">
        <f>SUM(E58:E60)</f>
        <v>37515.08</v>
      </c>
      <c r="F57" s="12" t="s">
        <v>143</v>
      </c>
    </row>
    <row r="58" spans="1:6" x14ac:dyDescent="0.25">
      <c r="A58" s="12">
        <v>671211</v>
      </c>
      <c r="B58" s="12" t="s">
        <v>47</v>
      </c>
      <c r="C58" s="12"/>
      <c r="D58" s="12"/>
      <c r="E58" s="19">
        <v>37515.08</v>
      </c>
      <c r="F58" s="12" t="s">
        <v>143</v>
      </c>
    </row>
    <row r="59" spans="1:6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</row>
    <row r="60" spans="1:6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</row>
    <row r="61" spans="1:6" x14ac:dyDescent="0.25">
      <c r="A61" s="12">
        <v>92211</v>
      </c>
      <c r="B61" s="12" t="s">
        <v>50</v>
      </c>
      <c r="C61" s="12"/>
      <c r="D61" s="12"/>
      <c r="E61" s="19">
        <v>2500</v>
      </c>
      <c r="F61" s="12" t="s">
        <v>127</v>
      </c>
    </row>
    <row r="62" spans="1:6" x14ac:dyDescent="0.25">
      <c r="A62" s="12">
        <v>92211</v>
      </c>
      <c r="B62" s="12" t="s">
        <v>50</v>
      </c>
      <c r="C62" s="12"/>
      <c r="D62" s="12"/>
      <c r="E62" s="19">
        <v>71</v>
      </c>
      <c r="F62" s="12" t="s">
        <v>124</v>
      </c>
    </row>
    <row r="63" spans="1:6" x14ac:dyDescent="0.25">
      <c r="A63" s="12">
        <v>92211</v>
      </c>
      <c r="B63" s="12" t="s">
        <v>50</v>
      </c>
      <c r="C63" s="12"/>
      <c r="D63" s="12"/>
      <c r="E63" s="19">
        <v>16.559999999999999</v>
      </c>
      <c r="F63" s="12" t="s">
        <v>163</v>
      </c>
    </row>
    <row r="64" spans="1:6" x14ac:dyDescent="0.25">
      <c r="A64" s="12">
        <v>92221</v>
      </c>
      <c r="B64" s="12" t="s">
        <v>164</v>
      </c>
      <c r="C64" s="12"/>
      <c r="D64" s="12"/>
      <c r="E64" s="19">
        <v>4864.88</v>
      </c>
      <c r="F64" s="12" t="s">
        <v>143</v>
      </c>
    </row>
    <row r="65" spans="1:6" x14ac:dyDescent="0.25">
      <c r="A65" s="12"/>
      <c r="B65" s="12"/>
      <c r="C65" s="12"/>
      <c r="D65" s="12"/>
      <c r="E65" s="19"/>
      <c r="F65" s="12"/>
    </row>
    <row r="66" spans="1:6" x14ac:dyDescent="0.25">
      <c r="A66" s="30" t="s">
        <v>52</v>
      </c>
      <c r="B66" s="30"/>
      <c r="C66" s="30"/>
      <c r="D66" s="30"/>
      <c r="E66" s="68">
        <f>SUM(E67+E135)</f>
        <v>18496407.27</v>
      </c>
      <c r="F66" s="12"/>
    </row>
    <row r="67" spans="1:6" x14ac:dyDescent="0.25">
      <c r="A67" s="32" t="s">
        <v>53</v>
      </c>
      <c r="B67" s="32"/>
      <c r="C67" s="32"/>
      <c r="D67" s="32"/>
      <c r="E67" s="75">
        <f>SUM(E69+E122)</f>
        <v>18313058.129999999</v>
      </c>
      <c r="F67" s="12"/>
    </row>
    <row r="68" spans="1:6" x14ac:dyDescent="0.25">
      <c r="A68" s="34" t="s">
        <v>54</v>
      </c>
      <c r="B68" s="34"/>
      <c r="C68" s="34"/>
      <c r="D68" s="34"/>
      <c r="E68" s="19"/>
      <c r="F68" s="12"/>
    </row>
    <row r="69" spans="1:6" x14ac:dyDescent="0.25">
      <c r="A69" s="9">
        <v>3</v>
      </c>
      <c r="B69" s="9" t="s">
        <v>55</v>
      </c>
      <c r="C69" s="9"/>
      <c r="D69" s="9"/>
      <c r="E69" s="69">
        <f>SUM(E70+E85+E116+E119)</f>
        <v>2439930.6599999992</v>
      </c>
    </row>
    <row r="70" spans="1:6" x14ac:dyDescent="0.25">
      <c r="A70" s="27">
        <v>31</v>
      </c>
      <c r="B70" s="27" t="s">
        <v>56</v>
      </c>
      <c r="C70" s="27"/>
      <c r="D70" s="27"/>
      <c r="E70" s="70">
        <f>SUM(E71+E75+E81)</f>
        <v>2104860.1499999994</v>
      </c>
    </row>
    <row r="71" spans="1:6" x14ac:dyDescent="0.25">
      <c r="A71" s="13">
        <v>311</v>
      </c>
      <c r="B71" s="13" t="s">
        <v>57</v>
      </c>
      <c r="C71" s="13"/>
      <c r="D71" s="13"/>
      <c r="E71" s="71">
        <f>SUM(E72:E74)</f>
        <v>1722704.9099999997</v>
      </c>
      <c r="F71" t="s">
        <v>141</v>
      </c>
    </row>
    <row r="72" spans="1:6" x14ac:dyDescent="0.25">
      <c r="A72" s="12">
        <v>3111</v>
      </c>
      <c r="B72" s="12" t="s">
        <v>58</v>
      </c>
      <c r="C72" s="12"/>
      <c r="D72" s="12"/>
      <c r="E72" s="72">
        <v>1526831.66</v>
      </c>
      <c r="F72" t="s">
        <v>141</v>
      </c>
    </row>
    <row r="73" spans="1:6" x14ac:dyDescent="0.25">
      <c r="A73" s="12">
        <v>3113</v>
      </c>
      <c r="B73" s="12" t="s">
        <v>59</v>
      </c>
      <c r="C73" s="12"/>
      <c r="D73" s="12"/>
      <c r="E73" s="19">
        <v>36291.879999999997</v>
      </c>
      <c r="F73" t="s">
        <v>141</v>
      </c>
    </row>
    <row r="74" spans="1:6" x14ac:dyDescent="0.25">
      <c r="A74" s="12">
        <v>3114</v>
      </c>
      <c r="B74" s="12" t="s">
        <v>60</v>
      </c>
      <c r="C74" s="12"/>
      <c r="D74" s="12"/>
      <c r="E74" s="72">
        <v>159581.37</v>
      </c>
      <c r="F74" t="s">
        <v>141</v>
      </c>
    </row>
    <row r="75" spans="1:6" x14ac:dyDescent="0.25">
      <c r="A75" s="2">
        <v>312</v>
      </c>
      <c r="B75" s="2" t="s">
        <v>61</v>
      </c>
      <c r="E75" s="37">
        <f>SUM(E76:E80)</f>
        <v>85850</v>
      </c>
      <c r="F75" t="s">
        <v>141</v>
      </c>
    </row>
    <row r="76" spans="1:6" x14ac:dyDescent="0.25">
      <c r="A76">
        <v>31212</v>
      </c>
      <c r="B76" t="s">
        <v>62</v>
      </c>
      <c r="E76" s="38">
        <v>21350</v>
      </c>
      <c r="F76" t="s">
        <v>141</v>
      </c>
    </row>
    <row r="77" spans="1:6" x14ac:dyDescent="0.25">
      <c r="A77">
        <v>31213</v>
      </c>
      <c r="B77" t="s">
        <v>63</v>
      </c>
      <c r="E77" s="38">
        <v>10500</v>
      </c>
      <c r="F77" t="s">
        <v>141</v>
      </c>
    </row>
    <row r="78" spans="1:6" x14ac:dyDescent="0.25">
      <c r="A78">
        <v>31214</v>
      </c>
      <c r="B78" t="s">
        <v>64</v>
      </c>
      <c r="E78" s="38">
        <v>12000</v>
      </c>
      <c r="F78" t="s">
        <v>141</v>
      </c>
    </row>
    <row r="79" spans="1:6" x14ac:dyDescent="0.25">
      <c r="A79">
        <v>31215</v>
      </c>
      <c r="B79" t="s">
        <v>65</v>
      </c>
      <c r="E79" s="38">
        <v>12000</v>
      </c>
      <c r="F79" t="s">
        <v>141</v>
      </c>
    </row>
    <row r="80" spans="1:6" x14ac:dyDescent="0.25">
      <c r="A80">
        <v>31219</v>
      </c>
      <c r="B80" t="s">
        <v>66</v>
      </c>
      <c r="C80" t="s">
        <v>67</v>
      </c>
      <c r="E80" s="38">
        <v>30000</v>
      </c>
      <c r="F80" t="s">
        <v>141</v>
      </c>
    </row>
    <row r="81" spans="1:6" x14ac:dyDescent="0.25">
      <c r="A81" s="2">
        <v>313</v>
      </c>
      <c r="B81" s="2" t="s">
        <v>68</v>
      </c>
      <c r="C81" s="2"/>
      <c r="D81" s="2"/>
      <c r="E81" s="73">
        <f>SUM(E82:E84)</f>
        <v>296305.24</v>
      </c>
      <c r="F81" t="s">
        <v>141</v>
      </c>
    </row>
    <row r="82" spans="1:6" x14ac:dyDescent="0.25">
      <c r="A82">
        <v>31321</v>
      </c>
      <c r="B82" t="s">
        <v>69</v>
      </c>
      <c r="E82" s="74">
        <v>258405.74</v>
      </c>
      <c r="F82" t="s">
        <v>141</v>
      </c>
    </row>
    <row r="83" spans="1:6" x14ac:dyDescent="0.25">
      <c r="A83">
        <v>31322</v>
      </c>
      <c r="B83" t="s">
        <v>154</v>
      </c>
      <c r="E83" s="38">
        <v>8613.52</v>
      </c>
    </row>
    <row r="84" spans="1:6" x14ac:dyDescent="0.25">
      <c r="A84">
        <v>31332</v>
      </c>
      <c r="B84" t="s">
        <v>70</v>
      </c>
      <c r="E84" s="38">
        <v>29285.98</v>
      </c>
      <c r="F84" t="s">
        <v>141</v>
      </c>
    </row>
    <row r="85" spans="1:6" x14ac:dyDescent="0.25">
      <c r="A85" s="27">
        <v>32</v>
      </c>
      <c r="B85" s="27" t="s">
        <v>71</v>
      </c>
      <c r="C85" s="27"/>
      <c r="D85" s="27"/>
      <c r="E85" s="70">
        <f>SUM(E86,E91,E100,E110)</f>
        <v>335020.50999999995</v>
      </c>
      <c r="F85" t="s">
        <v>143</v>
      </c>
    </row>
    <row r="86" spans="1:6" x14ac:dyDescent="0.25">
      <c r="A86" s="2">
        <v>321</v>
      </c>
      <c r="B86" s="2" t="s">
        <v>72</v>
      </c>
      <c r="C86" s="2"/>
      <c r="D86" s="2"/>
      <c r="E86" s="73">
        <f>SUM(E87:E90)</f>
        <v>77757</v>
      </c>
      <c r="F86" t="s">
        <v>143</v>
      </c>
    </row>
    <row r="87" spans="1:6" x14ac:dyDescent="0.25">
      <c r="A87">
        <v>3211</v>
      </c>
      <c r="B87" t="s">
        <v>73</v>
      </c>
      <c r="E87" s="38">
        <v>6000</v>
      </c>
      <c r="F87" t="s">
        <v>143</v>
      </c>
    </row>
    <row r="88" spans="1:6" x14ac:dyDescent="0.25">
      <c r="A88">
        <v>3212</v>
      </c>
      <c r="B88" t="s">
        <v>74</v>
      </c>
      <c r="E88" s="38">
        <v>47257</v>
      </c>
      <c r="F88" t="s">
        <v>143</v>
      </c>
    </row>
    <row r="89" spans="1:6" x14ac:dyDescent="0.25">
      <c r="A89">
        <v>3213</v>
      </c>
      <c r="B89" t="s">
        <v>75</v>
      </c>
      <c r="E89" s="38">
        <v>2500</v>
      </c>
      <c r="F89" t="s">
        <v>143</v>
      </c>
    </row>
    <row r="90" spans="1:6" x14ac:dyDescent="0.25">
      <c r="A90">
        <v>3214</v>
      </c>
      <c r="B90" t="s">
        <v>148</v>
      </c>
      <c r="E90" s="38">
        <v>22000</v>
      </c>
      <c r="F90" t="s">
        <v>143</v>
      </c>
    </row>
    <row r="91" spans="1:6" x14ac:dyDescent="0.25">
      <c r="A91" s="2">
        <v>322</v>
      </c>
      <c r="B91" s="2" t="s">
        <v>76</v>
      </c>
      <c r="C91" s="2"/>
      <c r="D91" s="2"/>
      <c r="E91" s="73">
        <f>SUM(E92:E99)</f>
        <v>159853.85999999999</v>
      </c>
      <c r="F91" t="s">
        <v>143</v>
      </c>
    </row>
    <row r="92" spans="1:6" x14ac:dyDescent="0.25">
      <c r="A92">
        <v>3221</v>
      </c>
      <c r="B92" t="s">
        <v>77</v>
      </c>
      <c r="E92" s="38">
        <v>27853.86</v>
      </c>
      <c r="F92" t="s">
        <v>143</v>
      </c>
    </row>
    <row r="93" spans="1:6" x14ac:dyDescent="0.25">
      <c r="A93">
        <v>3222</v>
      </c>
      <c r="B93" t="s">
        <v>78</v>
      </c>
      <c r="E93" s="38">
        <v>17000</v>
      </c>
      <c r="F93" t="s">
        <v>143</v>
      </c>
    </row>
    <row r="94" spans="1:6" x14ac:dyDescent="0.25">
      <c r="A94">
        <v>32231</v>
      </c>
      <c r="B94" t="s">
        <v>79</v>
      </c>
      <c r="E94" s="38">
        <v>24000</v>
      </c>
      <c r="F94" t="s">
        <v>143</v>
      </c>
    </row>
    <row r="95" spans="1:6" x14ac:dyDescent="0.25">
      <c r="A95">
        <v>32233</v>
      </c>
      <c r="B95" t="s">
        <v>80</v>
      </c>
      <c r="E95" s="38">
        <v>1000</v>
      </c>
      <c r="F95" t="s">
        <v>143</v>
      </c>
    </row>
    <row r="96" spans="1:6" x14ac:dyDescent="0.25">
      <c r="A96">
        <v>32234</v>
      </c>
      <c r="B96" t="s">
        <v>81</v>
      </c>
      <c r="E96" s="38">
        <v>65000</v>
      </c>
      <c r="F96" t="s">
        <v>143</v>
      </c>
    </row>
    <row r="97" spans="1:6" x14ac:dyDescent="0.25">
      <c r="A97">
        <v>3224</v>
      </c>
      <c r="B97" t="s">
        <v>82</v>
      </c>
      <c r="E97" s="38">
        <v>25000</v>
      </c>
      <c r="F97" t="s">
        <v>143</v>
      </c>
    </row>
    <row r="98" spans="1:6" x14ac:dyDescent="0.25">
      <c r="A98">
        <v>3225</v>
      </c>
      <c r="B98" t="s">
        <v>83</v>
      </c>
      <c r="E98" s="38">
        <v>0</v>
      </c>
      <c r="F98" t="s">
        <v>143</v>
      </c>
    </row>
    <row r="99" spans="1:6" x14ac:dyDescent="0.25">
      <c r="A99">
        <v>3227</v>
      </c>
      <c r="B99" t="s">
        <v>84</v>
      </c>
      <c r="E99" s="38">
        <v>0</v>
      </c>
      <c r="F99" t="s">
        <v>143</v>
      </c>
    </row>
    <row r="100" spans="1:6" x14ac:dyDescent="0.25">
      <c r="A100" s="2">
        <v>323</v>
      </c>
      <c r="B100" s="2" t="s">
        <v>85</v>
      </c>
      <c r="C100" s="2"/>
      <c r="D100" s="2"/>
      <c r="E100" s="37">
        <f>SUM(E101:E109)</f>
        <v>78032.849999999991</v>
      </c>
      <c r="F100" t="s">
        <v>143</v>
      </c>
    </row>
    <row r="101" spans="1:6" x14ac:dyDescent="0.25">
      <c r="A101">
        <v>3231</v>
      </c>
      <c r="B101" t="s">
        <v>86</v>
      </c>
      <c r="E101" s="38">
        <v>12000</v>
      </c>
      <c r="F101" t="s">
        <v>143</v>
      </c>
    </row>
    <row r="102" spans="1:6" x14ac:dyDescent="0.25">
      <c r="A102">
        <v>3232</v>
      </c>
      <c r="B102" t="s">
        <v>87</v>
      </c>
      <c r="E102" s="38">
        <v>15000</v>
      </c>
      <c r="F102" t="s">
        <v>143</v>
      </c>
    </row>
    <row r="103" spans="1:6" x14ac:dyDescent="0.25">
      <c r="A103">
        <v>3233</v>
      </c>
      <c r="B103" t="s">
        <v>88</v>
      </c>
      <c r="E103" s="38">
        <v>3168</v>
      </c>
      <c r="F103" t="s">
        <v>143</v>
      </c>
    </row>
    <row r="104" spans="1:6" x14ac:dyDescent="0.25">
      <c r="A104">
        <v>3234</v>
      </c>
      <c r="B104" t="s">
        <v>89</v>
      </c>
      <c r="E104" s="38">
        <v>17000</v>
      </c>
      <c r="F104" t="s">
        <v>143</v>
      </c>
    </row>
    <row r="105" spans="1:6" x14ac:dyDescent="0.25">
      <c r="A105">
        <v>3235</v>
      </c>
      <c r="B105" t="s">
        <v>90</v>
      </c>
      <c r="E105" s="38">
        <v>7436.73</v>
      </c>
      <c r="F105" t="s">
        <v>143</v>
      </c>
    </row>
    <row r="106" spans="1:6" x14ac:dyDescent="0.25">
      <c r="A106">
        <v>3236</v>
      </c>
      <c r="B106" t="s">
        <v>91</v>
      </c>
      <c r="E106" s="38">
        <v>3500</v>
      </c>
      <c r="F106" t="s">
        <v>143</v>
      </c>
    </row>
    <row r="107" spans="1:6" x14ac:dyDescent="0.25">
      <c r="A107">
        <v>3237</v>
      </c>
      <c r="B107" t="s">
        <v>92</v>
      </c>
      <c r="E107" s="38">
        <v>7000</v>
      </c>
      <c r="F107" t="s">
        <v>143</v>
      </c>
    </row>
    <row r="108" spans="1:6" x14ac:dyDescent="0.25">
      <c r="A108">
        <v>3238</v>
      </c>
      <c r="B108" t="s">
        <v>93</v>
      </c>
      <c r="E108" s="38">
        <v>12878.12</v>
      </c>
      <c r="F108" t="s">
        <v>143</v>
      </c>
    </row>
    <row r="109" spans="1:6" x14ac:dyDescent="0.25">
      <c r="A109">
        <v>3239</v>
      </c>
      <c r="B109" t="s">
        <v>94</v>
      </c>
      <c r="E109" s="38">
        <v>50</v>
      </c>
      <c r="F109" t="s">
        <v>143</v>
      </c>
    </row>
    <row r="110" spans="1:6" x14ac:dyDescent="0.25">
      <c r="A110" s="2">
        <v>329</v>
      </c>
      <c r="B110" s="2" t="s">
        <v>95</v>
      </c>
      <c r="C110" s="2"/>
      <c r="D110" s="2"/>
      <c r="E110" s="37">
        <f>SUM(E111:E115)</f>
        <v>19376.8</v>
      </c>
      <c r="F110" t="s">
        <v>143</v>
      </c>
    </row>
    <row r="111" spans="1:6" x14ac:dyDescent="0.25">
      <c r="A111">
        <v>3292</v>
      </c>
      <c r="B111" t="s">
        <v>96</v>
      </c>
      <c r="E111" s="38">
        <v>4330</v>
      </c>
      <c r="F111" t="s">
        <v>143</v>
      </c>
    </row>
    <row r="112" spans="1:6" x14ac:dyDescent="0.25">
      <c r="A112">
        <v>3293</v>
      </c>
      <c r="B112" t="s">
        <v>97</v>
      </c>
      <c r="E112" s="38">
        <v>800</v>
      </c>
      <c r="F112" t="s">
        <v>143</v>
      </c>
    </row>
    <row r="113" spans="1:6" x14ac:dyDescent="0.25">
      <c r="A113">
        <v>3294</v>
      </c>
      <c r="B113" t="s">
        <v>98</v>
      </c>
      <c r="E113" s="38">
        <v>0</v>
      </c>
      <c r="F113" t="s">
        <v>143</v>
      </c>
    </row>
    <row r="114" spans="1:6" x14ac:dyDescent="0.25">
      <c r="A114">
        <v>3295</v>
      </c>
      <c r="B114" t="s">
        <v>99</v>
      </c>
      <c r="E114" s="38">
        <v>13746.8</v>
      </c>
      <c r="F114" t="s">
        <v>145</v>
      </c>
    </row>
    <row r="115" spans="1:6" x14ac:dyDescent="0.25">
      <c r="A115">
        <v>3299</v>
      </c>
      <c r="B115" t="s">
        <v>100</v>
      </c>
      <c r="E115" s="38">
        <v>500</v>
      </c>
      <c r="F115" t="s">
        <v>143</v>
      </c>
    </row>
    <row r="116" spans="1:6" x14ac:dyDescent="0.25">
      <c r="A116" s="27">
        <v>34</v>
      </c>
      <c r="B116" s="27" t="s">
        <v>101</v>
      </c>
      <c r="C116" s="27"/>
      <c r="D116" s="27"/>
      <c r="E116" s="35">
        <f>SUM(E117:E118)</f>
        <v>50</v>
      </c>
      <c r="F116" t="s">
        <v>143</v>
      </c>
    </row>
    <row r="117" spans="1:6" x14ac:dyDescent="0.25">
      <c r="A117">
        <v>3431</v>
      </c>
      <c r="B117" t="s">
        <v>102</v>
      </c>
      <c r="E117" s="38">
        <v>0</v>
      </c>
      <c r="F117" t="s">
        <v>143</v>
      </c>
    </row>
    <row r="118" spans="1:6" x14ac:dyDescent="0.25">
      <c r="A118">
        <v>3433</v>
      </c>
      <c r="B118" t="s">
        <v>103</v>
      </c>
      <c r="E118" s="38">
        <v>50</v>
      </c>
      <c r="F118" t="s">
        <v>143</v>
      </c>
    </row>
    <row r="119" spans="1:6" x14ac:dyDescent="0.25">
      <c r="A119" s="27">
        <v>38</v>
      </c>
      <c r="B119" s="27" t="s">
        <v>104</v>
      </c>
      <c r="C119" s="27"/>
      <c r="D119" s="27"/>
      <c r="E119" s="35">
        <f>E120</f>
        <v>0</v>
      </c>
      <c r="F119" t="s">
        <v>143</v>
      </c>
    </row>
    <row r="120" spans="1:6" x14ac:dyDescent="0.25">
      <c r="A120">
        <v>38311</v>
      </c>
      <c r="B120" t="s">
        <v>105</v>
      </c>
      <c r="E120" s="38"/>
      <c r="F120" t="s">
        <v>143</v>
      </c>
    </row>
    <row r="121" spans="1:6" x14ac:dyDescent="0.25">
      <c r="E121" s="38"/>
    </row>
    <row r="122" spans="1:6" ht="15.75" x14ac:dyDescent="0.25">
      <c r="A122" s="39">
        <v>4</v>
      </c>
      <c r="B122" s="39" t="s">
        <v>106</v>
      </c>
      <c r="C122" s="39"/>
      <c r="D122" s="39"/>
      <c r="E122" s="76">
        <f>SUM(E123+E125)</f>
        <v>15873127.470000001</v>
      </c>
    </row>
    <row r="123" spans="1:6" x14ac:dyDescent="0.25">
      <c r="A123" s="27">
        <v>41</v>
      </c>
      <c r="B123" s="27" t="s">
        <v>107</v>
      </c>
      <c r="C123" s="27"/>
      <c r="D123" s="27"/>
      <c r="E123" s="41">
        <f>E124</f>
        <v>0</v>
      </c>
    </row>
    <row r="124" spans="1:6" x14ac:dyDescent="0.25">
      <c r="A124">
        <v>4511</v>
      </c>
      <c r="B124" t="s">
        <v>108</v>
      </c>
      <c r="E124" s="38">
        <v>0</v>
      </c>
    </row>
    <row r="125" spans="1:6" x14ac:dyDescent="0.25">
      <c r="A125" s="27">
        <v>42</v>
      </c>
      <c r="B125" s="27" t="s">
        <v>109</v>
      </c>
      <c r="C125" s="27"/>
      <c r="D125" s="27"/>
      <c r="E125" s="70">
        <f>SUM(E126+E128+E132)</f>
        <v>15873127.470000001</v>
      </c>
      <c r="F125" t="s">
        <v>145</v>
      </c>
    </row>
    <row r="126" spans="1:6" x14ac:dyDescent="0.25">
      <c r="A126" s="50">
        <v>421</v>
      </c>
      <c r="B126" s="50" t="s">
        <v>136</v>
      </c>
      <c r="C126" s="50"/>
      <c r="D126" s="50"/>
      <c r="E126" s="77">
        <f>E127</f>
        <v>15835612.390000001</v>
      </c>
      <c r="F126" t="s">
        <v>142</v>
      </c>
    </row>
    <row r="127" spans="1:6" x14ac:dyDescent="0.25">
      <c r="A127" s="52">
        <v>42123</v>
      </c>
      <c r="B127" s="53" t="s">
        <v>137</v>
      </c>
      <c r="C127" s="53"/>
      <c r="D127" s="53"/>
      <c r="E127" s="78">
        <v>15835612.390000001</v>
      </c>
      <c r="F127" t="s">
        <v>142</v>
      </c>
    </row>
    <row r="128" spans="1:6" x14ac:dyDescent="0.25">
      <c r="A128" s="2">
        <v>422</v>
      </c>
      <c r="B128" s="2" t="s">
        <v>110</v>
      </c>
      <c r="C128" s="2"/>
      <c r="D128" s="2"/>
      <c r="E128" s="37">
        <f>SUM(E129:E130)</f>
        <v>37515.08</v>
      </c>
      <c r="F128" t="s">
        <v>143</v>
      </c>
    </row>
    <row r="129" spans="1:6" x14ac:dyDescent="0.25">
      <c r="A129">
        <v>42211</v>
      </c>
      <c r="B129" t="s">
        <v>131</v>
      </c>
      <c r="E129" s="38">
        <v>17515.080000000002</v>
      </c>
      <c r="F129" t="s">
        <v>143</v>
      </c>
    </row>
    <row r="130" spans="1:6" x14ac:dyDescent="0.25">
      <c r="A130">
        <v>42219</v>
      </c>
      <c r="B130" t="s">
        <v>132</v>
      </c>
      <c r="E130" s="38">
        <v>20000</v>
      </c>
      <c r="F130" t="s">
        <v>143</v>
      </c>
    </row>
    <row r="131" spans="1:6" x14ac:dyDescent="0.25">
      <c r="A131" s="12">
        <v>42262</v>
      </c>
      <c r="B131" t="s">
        <v>111</v>
      </c>
      <c r="E131" s="19">
        <v>0</v>
      </c>
    </row>
    <row r="132" spans="1:6" x14ac:dyDescent="0.25">
      <c r="A132" s="2">
        <v>426</v>
      </c>
      <c r="B132" s="48" t="s">
        <v>138</v>
      </c>
      <c r="C132" s="48"/>
      <c r="D132" s="48"/>
      <c r="E132" s="37">
        <f>E133</f>
        <v>0</v>
      </c>
    </row>
    <row r="133" spans="1:6" x14ac:dyDescent="0.25">
      <c r="A133" s="12">
        <v>42641</v>
      </c>
      <c r="B133" t="s">
        <v>135</v>
      </c>
      <c r="E133" s="19">
        <v>0</v>
      </c>
    </row>
    <row r="134" spans="1:6" x14ac:dyDescent="0.25">
      <c r="A134" s="13"/>
      <c r="B134" s="13"/>
      <c r="C134" s="13"/>
      <c r="D134" s="13"/>
      <c r="E134" s="36"/>
    </row>
    <row r="135" spans="1:6" x14ac:dyDescent="0.25">
      <c r="A135" s="42" t="s">
        <v>112</v>
      </c>
      <c r="B135" s="42"/>
      <c r="C135" s="42"/>
      <c r="D135" s="42"/>
      <c r="E135" s="43">
        <f>SUM(E136+E141+E147+E153)</f>
        <v>183349.14</v>
      </c>
    </row>
    <row r="136" spans="1:6" x14ac:dyDescent="0.25">
      <c r="A136" s="44" t="s">
        <v>149</v>
      </c>
      <c r="B136" s="44"/>
      <c r="C136" s="44"/>
      <c r="D136" s="44"/>
      <c r="E136" s="46">
        <f>E137</f>
        <v>27011.58</v>
      </c>
      <c r="F136" t="s">
        <v>143</v>
      </c>
    </row>
    <row r="137" spans="1:6" x14ac:dyDescent="0.25">
      <c r="A137" s="2">
        <v>329</v>
      </c>
      <c r="B137" s="2" t="s">
        <v>113</v>
      </c>
      <c r="C137" s="2"/>
      <c r="D137" s="2"/>
      <c r="E137" s="45">
        <f>SUM(E138+E139)</f>
        <v>27011.58</v>
      </c>
    </row>
    <row r="138" spans="1:6" x14ac:dyDescent="0.25">
      <c r="A138" s="12">
        <v>32371</v>
      </c>
      <c r="B138" s="12" t="s">
        <v>161</v>
      </c>
      <c r="C138" s="12"/>
      <c r="D138" s="2"/>
      <c r="E138" s="45">
        <v>2000</v>
      </c>
    </row>
    <row r="139" spans="1:6" x14ac:dyDescent="0.25">
      <c r="A139" s="12">
        <v>32999</v>
      </c>
      <c r="B139" s="12" t="s">
        <v>114</v>
      </c>
      <c r="C139" s="12"/>
      <c r="D139" s="12"/>
      <c r="E139" s="19">
        <v>25011.58</v>
      </c>
    </row>
    <row r="140" spans="1:6" x14ac:dyDescent="0.25">
      <c r="A140" s="12"/>
      <c r="B140" s="12"/>
      <c r="C140" s="12"/>
      <c r="D140" s="12"/>
      <c r="E140" s="19"/>
    </row>
    <row r="141" spans="1:6" x14ac:dyDescent="0.25">
      <c r="A141" s="44" t="s">
        <v>150</v>
      </c>
      <c r="B141" s="44"/>
      <c r="C141" s="44"/>
      <c r="D141" s="44"/>
      <c r="E141" s="46">
        <f>SUM(E142+E144)</f>
        <v>1500</v>
      </c>
      <c r="F141" t="s">
        <v>143</v>
      </c>
    </row>
    <row r="142" spans="1:6" x14ac:dyDescent="0.25">
      <c r="A142" s="2">
        <v>311</v>
      </c>
      <c r="B142" s="2" t="s">
        <v>57</v>
      </c>
      <c r="C142" s="2"/>
      <c r="D142" s="2"/>
      <c r="E142" s="19">
        <f>E143</f>
        <v>1279.8599999999999</v>
      </c>
    </row>
    <row r="143" spans="1:6" x14ac:dyDescent="0.25">
      <c r="A143" s="12">
        <v>3111</v>
      </c>
      <c r="B143" s="12" t="s">
        <v>58</v>
      </c>
      <c r="C143" s="12"/>
      <c r="D143" s="12"/>
      <c r="E143" s="19">
        <v>1279.8599999999999</v>
      </c>
    </row>
    <row r="144" spans="1:6" x14ac:dyDescent="0.25">
      <c r="A144" s="2">
        <v>313</v>
      </c>
      <c r="B144" s="2" t="s">
        <v>68</v>
      </c>
      <c r="C144" s="2"/>
      <c r="D144" s="2"/>
      <c r="E144" s="19">
        <f>SUM(E145:E146)</f>
        <v>220.14</v>
      </c>
    </row>
    <row r="145" spans="1:6" x14ac:dyDescent="0.25">
      <c r="A145" s="12">
        <v>3132</v>
      </c>
      <c r="B145" s="12" t="s">
        <v>155</v>
      </c>
      <c r="C145" s="12"/>
      <c r="D145" s="12"/>
      <c r="E145" s="19">
        <v>198.38</v>
      </c>
    </row>
    <row r="146" spans="1:6" x14ac:dyDescent="0.25">
      <c r="A146" s="12">
        <v>3133</v>
      </c>
      <c r="B146" s="12" t="s">
        <v>156</v>
      </c>
      <c r="C146" s="12"/>
      <c r="D146" s="12"/>
      <c r="E146" s="19">
        <v>21.76</v>
      </c>
    </row>
    <row r="147" spans="1:6" x14ac:dyDescent="0.25">
      <c r="A147" s="44" t="s">
        <v>151</v>
      </c>
      <c r="B147" s="44"/>
      <c r="C147" s="44"/>
      <c r="D147" s="44"/>
      <c r="E147" s="46">
        <f>SUM(E148+E150)</f>
        <v>44500</v>
      </c>
    </row>
    <row r="148" spans="1:6" x14ac:dyDescent="0.25">
      <c r="A148" s="2">
        <v>322</v>
      </c>
      <c r="B148" s="2" t="s">
        <v>115</v>
      </c>
      <c r="C148" s="2"/>
      <c r="D148" s="2"/>
      <c r="E148" s="37">
        <f>E149</f>
        <v>1500</v>
      </c>
      <c r="F148" t="s">
        <v>116</v>
      </c>
    </row>
    <row r="149" spans="1:6" x14ac:dyDescent="0.25">
      <c r="A149">
        <v>3221</v>
      </c>
      <c r="B149" t="s">
        <v>117</v>
      </c>
      <c r="E149" s="38">
        <v>1500</v>
      </c>
    </row>
    <row r="150" spans="1:6" x14ac:dyDescent="0.25">
      <c r="A150" s="2">
        <v>323</v>
      </c>
      <c r="B150" s="2" t="s">
        <v>85</v>
      </c>
      <c r="C150" s="2"/>
      <c r="D150" s="2"/>
      <c r="E150" s="37">
        <f>E151</f>
        <v>43000</v>
      </c>
      <c r="F150" t="s">
        <v>116</v>
      </c>
    </row>
    <row r="151" spans="1:6" x14ac:dyDescent="0.25">
      <c r="A151">
        <v>3237</v>
      </c>
      <c r="B151" t="s">
        <v>118</v>
      </c>
      <c r="E151" s="38">
        <v>43000</v>
      </c>
    </row>
    <row r="152" spans="1:6" x14ac:dyDescent="0.25">
      <c r="E152" s="38"/>
    </row>
    <row r="153" spans="1:6" x14ac:dyDescent="0.25">
      <c r="A153" s="44" t="s">
        <v>152</v>
      </c>
      <c r="B153" s="2"/>
      <c r="C153" s="47"/>
      <c r="D153" s="47"/>
      <c r="E153" s="46">
        <f>SUM(E155+E158+E160+E168+E171+E177+E180)</f>
        <v>110337.56</v>
      </c>
    </row>
    <row r="154" spans="1:6" x14ac:dyDescent="0.25">
      <c r="E154" s="38"/>
    </row>
    <row r="155" spans="1:6" x14ac:dyDescent="0.25">
      <c r="A155" s="2">
        <v>321</v>
      </c>
      <c r="B155" s="2" t="s">
        <v>119</v>
      </c>
      <c r="C155" s="2"/>
      <c r="D155" s="2"/>
      <c r="E155" s="37">
        <f>SUM(E156:E157)</f>
        <v>16000</v>
      </c>
    </row>
    <row r="156" spans="1:6" x14ac:dyDescent="0.25">
      <c r="A156">
        <v>3211</v>
      </c>
      <c r="B156" t="s">
        <v>121</v>
      </c>
      <c r="E156" s="38">
        <v>16000</v>
      </c>
      <c r="F156" t="s">
        <v>124</v>
      </c>
    </row>
    <row r="157" spans="1:6" x14ac:dyDescent="0.25">
      <c r="A157">
        <v>3213</v>
      </c>
      <c r="B157" t="s">
        <v>153</v>
      </c>
      <c r="E157" s="38">
        <v>0</v>
      </c>
    </row>
    <row r="158" spans="1:6" x14ac:dyDescent="0.25">
      <c r="A158" s="79">
        <v>322</v>
      </c>
      <c r="B158" s="79" t="s">
        <v>165</v>
      </c>
      <c r="C158" s="79"/>
      <c r="D158" s="79"/>
      <c r="E158" s="80">
        <f>E159</f>
        <v>0</v>
      </c>
      <c r="F158" s="81"/>
    </row>
    <row r="159" spans="1:6" x14ac:dyDescent="0.25">
      <c r="A159">
        <v>3221</v>
      </c>
      <c r="B159" t="s">
        <v>166</v>
      </c>
      <c r="E159" s="38">
        <v>0</v>
      </c>
      <c r="F159" t="s">
        <v>127</v>
      </c>
    </row>
    <row r="160" spans="1:6" x14ac:dyDescent="0.25">
      <c r="A160" s="2">
        <v>323</v>
      </c>
      <c r="B160" s="2" t="s">
        <v>85</v>
      </c>
      <c r="C160" s="2"/>
      <c r="D160" s="2"/>
      <c r="E160" s="37">
        <f>SUM(E161:E167)</f>
        <v>27952.25</v>
      </c>
    </row>
    <row r="161" spans="1:6" x14ac:dyDescent="0.25">
      <c r="A161">
        <v>3235</v>
      </c>
      <c r="B161" t="s">
        <v>123</v>
      </c>
      <c r="E161" s="38">
        <v>16000</v>
      </c>
      <c r="F161" t="s">
        <v>120</v>
      </c>
    </row>
    <row r="162" spans="1:6" x14ac:dyDescent="0.25">
      <c r="A162">
        <v>3237</v>
      </c>
      <c r="B162" t="s">
        <v>125</v>
      </c>
      <c r="E162" s="38">
        <v>2000</v>
      </c>
      <c r="F162" t="s">
        <v>116</v>
      </c>
    </row>
    <row r="163" spans="1:6" x14ac:dyDescent="0.25">
      <c r="A163">
        <v>3237</v>
      </c>
      <c r="B163" t="s">
        <v>125</v>
      </c>
      <c r="E163" s="38">
        <v>9000</v>
      </c>
      <c r="F163" t="s">
        <v>124</v>
      </c>
    </row>
    <row r="164" spans="1:6" x14ac:dyDescent="0.25">
      <c r="A164">
        <v>3237</v>
      </c>
      <c r="B164" t="s">
        <v>125</v>
      </c>
      <c r="E164" s="38">
        <v>952.25</v>
      </c>
      <c r="F164" t="s">
        <v>122</v>
      </c>
    </row>
    <row r="165" spans="1:6" x14ac:dyDescent="0.25">
      <c r="A165">
        <v>3239</v>
      </c>
      <c r="B165" t="s">
        <v>126</v>
      </c>
      <c r="E165" s="38">
        <v>0</v>
      </c>
      <c r="F165" t="s">
        <v>116</v>
      </c>
    </row>
    <row r="166" spans="1:6" x14ac:dyDescent="0.25">
      <c r="A166">
        <v>3239</v>
      </c>
      <c r="B166" t="s">
        <v>126</v>
      </c>
      <c r="E166" s="38">
        <v>0</v>
      </c>
      <c r="F166" t="s">
        <v>124</v>
      </c>
    </row>
    <row r="167" spans="1:6" x14ac:dyDescent="0.25">
      <c r="A167">
        <v>3239</v>
      </c>
      <c r="B167" t="s">
        <v>126</v>
      </c>
      <c r="E167" s="38">
        <v>0</v>
      </c>
      <c r="F167" t="s">
        <v>141</v>
      </c>
    </row>
    <row r="168" spans="1:6" x14ac:dyDescent="0.25">
      <c r="A168" s="48">
        <v>324</v>
      </c>
      <c r="B168" s="48" t="s">
        <v>133</v>
      </c>
      <c r="C168" s="48"/>
      <c r="D168" s="48"/>
      <c r="E168" s="49">
        <f>SUM(E169:E170)</f>
        <v>0</v>
      </c>
      <c r="F168" s="48"/>
    </row>
    <row r="169" spans="1:6" x14ac:dyDescent="0.25">
      <c r="A169">
        <v>32411</v>
      </c>
      <c r="B169" t="s">
        <v>134</v>
      </c>
      <c r="E169" s="38">
        <v>0</v>
      </c>
      <c r="F169" t="s">
        <v>116</v>
      </c>
    </row>
    <row r="170" spans="1:6" x14ac:dyDescent="0.25">
      <c r="A170">
        <v>32411</v>
      </c>
      <c r="B170" t="s">
        <v>134</v>
      </c>
      <c r="E170" s="38">
        <v>0</v>
      </c>
      <c r="F170" t="s">
        <v>141</v>
      </c>
    </row>
    <row r="171" spans="1:6" x14ac:dyDescent="0.25">
      <c r="A171" s="2">
        <v>329</v>
      </c>
      <c r="B171" s="2" t="s">
        <v>128</v>
      </c>
      <c r="C171" s="2"/>
      <c r="D171" s="2"/>
      <c r="E171" s="37">
        <f>SUM(E172:E176)</f>
        <v>48050.36</v>
      </c>
    </row>
    <row r="172" spans="1:6" x14ac:dyDescent="0.25">
      <c r="A172">
        <v>3299</v>
      </c>
      <c r="B172" t="s">
        <v>129</v>
      </c>
      <c r="E172" s="38">
        <v>2962.8</v>
      </c>
      <c r="F172" t="s">
        <v>122</v>
      </c>
    </row>
    <row r="173" spans="1:6" x14ac:dyDescent="0.25">
      <c r="A173">
        <v>3299</v>
      </c>
      <c r="B173" t="s">
        <v>129</v>
      </c>
      <c r="E173" s="38">
        <v>35000</v>
      </c>
      <c r="F173" t="s">
        <v>116</v>
      </c>
    </row>
    <row r="174" spans="1:6" x14ac:dyDescent="0.25">
      <c r="A174">
        <v>3299</v>
      </c>
      <c r="B174" t="s">
        <v>167</v>
      </c>
      <c r="E174" s="38">
        <v>16.559999999999999</v>
      </c>
      <c r="F174" t="s">
        <v>168</v>
      </c>
    </row>
    <row r="175" spans="1:6" x14ac:dyDescent="0.25">
      <c r="A175">
        <v>3299</v>
      </c>
      <c r="B175" t="s">
        <v>129</v>
      </c>
      <c r="E175" s="38">
        <v>10000</v>
      </c>
      <c r="F175" t="s">
        <v>124</v>
      </c>
    </row>
    <row r="176" spans="1:6" x14ac:dyDescent="0.25">
      <c r="A176">
        <v>3299</v>
      </c>
      <c r="B176" t="s">
        <v>129</v>
      </c>
      <c r="E176" s="38">
        <v>71</v>
      </c>
      <c r="F176" t="s">
        <v>169</v>
      </c>
    </row>
    <row r="177" spans="1:6" x14ac:dyDescent="0.25">
      <c r="A177" s="2">
        <v>422</v>
      </c>
      <c r="B177" s="2" t="s">
        <v>110</v>
      </c>
      <c r="C177" s="2"/>
      <c r="D177" s="2"/>
      <c r="E177" s="37">
        <f>SUM(E178:E179)</f>
        <v>3334.95</v>
      </c>
      <c r="F177" s="2"/>
    </row>
    <row r="178" spans="1:6" x14ac:dyDescent="0.25">
      <c r="A178">
        <v>4221</v>
      </c>
      <c r="B178" t="s">
        <v>130</v>
      </c>
      <c r="E178" s="38">
        <v>2500</v>
      </c>
      <c r="F178" t="s">
        <v>127</v>
      </c>
    </row>
    <row r="179" spans="1:6" x14ac:dyDescent="0.25">
      <c r="A179">
        <v>4221</v>
      </c>
      <c r="B179" t="s">
        <v>130</v>
      </c>
      <c r="E179" s="38">
        <v>834.95</v>
      </c>
      <c r="F179" t="s">
        <v>122</v>
      </c>
    </row>
    <row r="180" spans="1:6" x14ac:dyDescent="0.25">
      <c r="A180" s="48">
        <v>424</v>
      </c>
      <c r="B180" s="48" t="s">
        <v>172</v>
      </c>
      <c r="C180" s="48"/>
      <c r="D180" s="48"/>
      <c r="E180" s="49">
        <f>E181</f>
        <v>15000</v>
      </c>
      <c r="F180" s="48"/>
    </row>
    <row r="181" spans="1:6" x14ac:dyDescent="0.25">
      <c r="A181">
        <v>42411</v>
      </c>
      <c r="B181" t="s">
        <v>171</v>
      </c>
      <c r="E181" s="38">
        <v>15000</v>
      </c>
      <c r="F181" t="s">
        <v>141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Windows User</cp:lastModifiedBy>
  <cp:lastPrinted>2017-06-20T08:27:10Z</cp:lastPrinted>
  <dcterms:created xsi:type="dcterms:W3CDTF">2014-11-05T07:47:41Z</dcterms:created>
  <dcterms:modified xsi:type="dcterms:W3CDTF">2017-10-09T09:50:46Z</dcterms:modified>
</cp:coreProperties>
</file>